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Freelancing\1.Ahmed\Mechanical\ARTHUR KILL LOT 100, LLC\"/>
    </mc:Choice>
  </mc:AlternateContent>
  <xr:revisionPtr revIDLastSave="0" documentId="13_ncr:1_{9859CB28-7F44-448B-A231-ADB441B41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imate" sheetId="1" r:id="rId1"/>
  </sheets>
  <definedNames>
    <definedName name="_xlnm.Print_Area" localSheetId="0">Estimate!$A$1:$K$101</definedName>
    <definedName name="TotalMonthlyExpenses">#REF!</definedName>
    <definedName name="TotalMonthlyInco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1" l="1"/>
  <c r="K55" i="1" s="1"/>
  <c r="K97" i="1"/>
  <c r="B99" i="1"/>
  <c r="B97" i="1"/>
  <c r="B98" i="1"/>
  <c r="B31" i="1"/>
  <c r="B33" i="1"/>
  <c r="B38" i="1"/>
  <c r="B52" i="1"/>
  <c r="B56" i="1"/>
  <c r="B91" i="1"/>
  <c r="H95" i="1"/>
  <c r="K95" i="1" s="1"/>
  <c r="H94" i="1"/>
  <c r="K94" i="1" s="1"/>
  <c r="H93" i="1"/>
  <c r="K93" i="1" s="1"/>
  <c r="H92" i="1"/>
  <c r="K92" i="1" s="1"/>
  <c r="H57" i="1"/>
  <c r="K57" i="1" s="1"/>
  <c r="H34" i="1"/>
  <c r="K34" i="1" s="1"/>
  <c r="H35" i="1"/>
  <c r="K35" i="1" s="1"/>
  <c r="H59" i="1"/>
  <c r="K59" i="1" s="1"/>
  <c r="H58" i="1"/>
  <c r="K58" i="1" s="1"/>
  <c r="H54" i="1"/>
  <c r="K54" i="1" s="1"/>
  <c r="H53" i="1"/>
  <c r="K53" i="1" s="1"/>
  <c r="H51" i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90" i="1"/>
  <c r="K90" i="1" s="1"/>
  <c r="H89" i="1"/>
  <c r="K89" i="1" s="1"/>
  <c r="H88" i="1"/>
  <c r="K88" i="1" s="1"/>
  <c r="H30" i="1"/>
  <c r="K30" i="1" s="1"/>
  <c r="H29" i="1"/>
  <c r="K29" i="1" s="1"/>
  <c r="H28" i="1"/>
  <c r="K28" i="1" s="1"/>
  <c r="H27" i="1"/>
  <c r="K27" i="1" s="1"/>
  <c r="H32" i="1"/>
  <c r="K32" i="1" s="1"/>
  <c r="H39" i="1"/>
  <c r="K39" i="1" s="1"/>
  <c r="H37" i="1"/>
  <c r="K37" i="1" s="1"/>
  <c r="H36" i="1"/>
  <c r="K36" i="1" s="1"/>
  <c r="K51" i="1" l="1"/>
  <c r="B25" i="1"/>
  <c r="B96" i="1"/>
  <c r="B24" i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B15" i="1"/>
  <c r="K24" i="1" l="1"/>
  <c r="B16" i="1"/>
  <c r="K96" i="1" l="1"/>
  <c r="K98" i="1" s="1"/>
  <c r="K99" i="1" s="1"/>
  <c r="B17" i="1"/>
  <c r="K100" i="1" l="1"/>
  <c r="B18" i="1"/>
  <c r="B19" i="1" l="1"/>
  <c r="B20" i="1" l="1"/>
  <c r="B21" i="1" l="1"/>
  <c r="B22" i="1" l="1"/>
  <c r="B26" i="1"/>
  <c r="B27" i="1" l="1"/>
  <c r="B28" i="1" l="1"/>
  <c r="B29" i="1" l="1"/>
  <c r="B30" i="1" l="1"/>
  <c r="B32" i="1" s="1"/>
  <c r="B34" i="1" l="1"/>
  <c r="B35" i="1" s="1"/>
  <c r="B36" i="1" s="1"/>
  <c r="B37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2" i="1" s="1"/>
  <c r="B93" i="1" s="1"/>
  <c r="B94" i="1" s="1"/>
  <c r="B95" i="1" s="1"/>
</calcChain>
</file>

<file path=xl/sharedStrings.xml><?xml version="1.0" encoding="utf-8"?>
<sst xmlns="http://schemas.openxmlformats.org/spreadsheetml/2006/main" count="171" uniqueCount="102">
  <si>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</si>
  <si>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</si>
  <si>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</si>
  <si>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</si>
  <si>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</si>
  <si>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</si>
  <si>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</si>
  <si>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</si>
  <si>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TOTAL COST</t>
  </si>
  <si>
    <t>DIVISION 01-GENERAL REQUIREMENTS</t>
  </si>
  <si>
    <t>Mobilization and demobilization requirements</t>
  </si>
  <si>
    <t>LS</t>
  </si>
  <si>
    <t>Equipment and tools renting</t>
  </si>
  <si>
    <t>Temporary Barricade (Temporary fence and screens)</t>
  </si>
  <si>
    <t>Daily project work &amp; Clean-up</t>
  </si>
  <si>
    <t>Final job site cleaning</t>
  </si>
  <si>
    <t>Subtotal</t>
  </si>
  <si>
    <t>EA</t>
  </si>
  <si>
    <t>TOTAL BASE BID</t>
  </si>
  <si>
    <t>COMPANY: Build Up Estimation</t>
  </si>
  <si>
    <t>E-MAIL ADDRESS: ryanjordan968@gmail.com</t>
  </si>
  <si>
    <t>PHONE NUMBER: 833-859-0040</t>
  </si>
  <si>
    <t>DIVISION-23 HVAC</t>
  </si>
  <si>
    <t>UNIT COST
(Material Only)</t>
  </si>
  <si>
    <t>Please adjust General Conditions per your requirements</t>
  </si>
  <si>
    <t>Overhead and Profit (25%)</t>
  </si>
  <si>
    <t>TOTAL MATERIAL AMOUNT</t>
  </si>
  <si>
    <t>Fire smoke damper</t>
  </si>
  <si>
    <t>Louvers &amp; FSD</t>
  </si>
  <si>
    <t>VRF Units</t>
  </si>
  <si>
    <t>New room thermostat</t>
  </si>
  <si>
    <t>Fans &amp; Heaters</t>
  </si>
  <si>
    <t>(24x24) Supply Diffuser A3 - 240 CFM</t>
  </si>
  <si>
    <t>(24x24) Supply Diffuser A3 - 265 CFM</t>
  </si>
  <si>
    <t>(24x24) Supply Diffuser A2 - 120 CFM</t>
  </si>
  <si>
    <t>(24x24) Supply Diffuser A3 - 300 CFM</t>
  </si>
  <si>
    <t>(24x24) Supply Diffuser A2 - 210 CFM</t>
  </si>
  <si>
    <t>(24x24) Supply Diffuser A2 - 200 CFM</t>
  </si>
  <si>
    <t>(24x24) Supply Diffuser A3 - 250 CFM</t>
  </si>
  <si>
    <t>(24x24) Supply Diffuser A3 - 280 CFM</t>
  </si>
  <si>
    <t>(24x24) Supply Diffuser A3 - 325 CFM</t>
  </si>
  <si>
    <t>(24x24) Supply Diffuser A3 - 270 CFM</t>
  </si>
  <si>
    <t>(24x24) Supply Diffuser A2 - 230 CFM</t>
  </si>
  <si>
    <t>(24x24) Return Grille B1</t>
  </si>
  <si>
    <t>Toilet Exhaust supply C1 - 75 CFM</t>
  </si>
  <si>
    <t>Turning vanes</t>
  </si>
  <si>
    <t>Elbows</t>
  </si>
  <si>
    <t>Vibration isolators</t>
  </si>
  <si>
    <t>Miscallenous</t>
  </si>
  <si>
    <t>Condensate Piping</t>
  </si>
  <si>
    <t>1-1/2" Condensate piping</t>
  </si>
  <si>
    <t>1-1/4" Condensate piping</t>
  </si>
  <si>
    <t>2" Condensate piping</t>
  </si>
  <si>
    <t>LF</t>
  </si>
  <si>
    <t>Ducts</t>
  </si>
  <si>
    <t>(40x14) Rectangular Duct</t>
  </si>
  <si>
    <t>(38x12) Rectangular Duct</t>
  </si>
  <si>
    <t>(26x12) Rectangular Duct</t>
  </si>
  <si>
    <t>(20x12) Rectangular Duct</t>
  </si>
  <si>
    <t>(14x12) Rectangular Duct</t>
  </si>
  <si>
    <t>(20x10) Rectangular Duct</t>
  </si>
  <si>
    <t>(2x6) Rectangular Duct</t>
  </si>
  <si>
    <t>(12x6) Rectangular Duct</t>
  </si>
  <si>
    <t>(12x10) Rectangular Duct</t>
  </si>
  <si>
    <t>(16x12) Rectangular Duct</t>
  </si>
  <si>
    <t>(16x10) Rectangular Duct</t>
  </si>
  <si>
    <t>(16x8) Rectangular Duct</t>
  </si>
  <si>
    <t>(43x14) Rectangular Duct</t>
  </si>
  <si>
    <t>(30x12) Rectangular Duct</t>
  </si>
  <si>
    <t>(18x12) Rectangular Duct</t>
  </si>
  <si>
    <t>(10x12) Rectangular Duct</t>
  </si>
  <si>
    <t>(24x12) Rectangular Duct</t>
  </si>
  <si>
    <t>(10x10) Rectangular Duct</t>
  </si>
  <si>
    <t>(36x12) Rectangular Duct</t>
  </si>
  <si>
    <t>(8x8) Rectangular Duct</t>
  </si>
  <si>
    <t>(12x12) Rectangular Duct</t>
  </si>
  <si>
    <t>(10x8) Rectangular Duct</t>
  </si>
  <si>
    <t>(28x12) Rectangular Duct</t>
  </si>
  <si>
    <t>(22x12) Rectangular Duct</t>
  </si>
  <si>
    <t>(14x10) Rectangular Duct</t>
  </si>
  <si>
    <t>(32x12) Rectangular Duct</t>
  </si>
  <si>
    <t>(18x10) Rectangular Duct</t>
  </si>
  <si>
    <t>(19x12) Rectangular Duct</t>
  </si>
  <si>
    <t>(32x14) Rectangular Duct</t>
  </si>
  <si>
    <t>10" Round Flexible Duct</t>
  </si>
  <si>
    <t>8" Round Flexible Duct</t>
  </si>
  <si>
    <t>6" Round Duct</t>
  </si>
  <si>
    <t>10" Round Duct</t>
  </si>
  <si>
    <t>Project management job site supervision</t>
  </si>
  <si>
    <t>Travel Allowance</t>
  </si>
  <si>
    <t>TOTAL AMOUNT (Material +Labor)</t>
  </si>
  <si>
    <t>TOTAL LABOR AMOUNT ($6/SF) - Total 133980 SF (4 Floors)</t>
  </si>
  <si>
    <t>Temporary facilities: (includes office, toilet, water, electricity shed etc.)</t>
  </si>
  <si>
    <r>
      <t xml:space="preserve">(36x20) Louver L3 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Ruskins
</t>
    </r>
    <r>
      <rPr>
        <b/>
        <sz val="11"/>
        <color theme="1"/>
        <rFont val="Arial"/>
        <family val="2"/>
      </rPr>
      <t>Model:</t>
    </r>
    <r>
      <rPr>
        <sz val="11"/>
        <color theme="1"/>
        <rFont val="Arial"/>
        <family val="2"/>
      </rPr>
      <t xml:space="preserve"> ELF7375DXD</t>
    </r>
  </si>
  <si>
    <r>
      <t xml:space="preserve">(24x14) Louver L2 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Ruskins
</t>
    </r>
    <r>
      <rPr>
        <b/>
        <sz val="11"/>
        <color theme="1"/>
        <rFont val="Arial"/>
        <family val="2"/>
      </rPr>
      <t>Model:</t>
    </r>
    <r>
      <rPr>
        <sz val="11"/>
        <color theme="1"/>
        <rFont val="Arial"/>
        <family val="2"/>
      </rPr>
      <t xml:space="preserve"> ELF7375DXD</t>
    </r>
  </si>
  <si>
    <r>
      <t xml:space="preserve">(14x12) Louver L1 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Ruskins
</t>
    </r>
    <r>
      <rPr>
        <b/>
        <sz val="11"/>
        <color theme="1"/>
        <rFont val="Arial"/>
        <family val="2"/>
      </rPr>
      <t>Model:</t>
    </r>
    <r>
      <rPr>
        <sz val="11"/>
        <color theme="1"/>
        <rFont val="Arial"/>
        <family val="2"/>
      </rPr>
      <t xml:space="preserve"> ELF7375DXD</t>
    </r>
  </si>
  <si>
    <r>
      <t xml:space="preserve">EUH-2 </t>
    </r>
    <r>
      <rPr>
        <b/>
        <sz val="11"/>
        <color rgb="FFFF0000"/>
        <rFont val="Arial"/>
        <family val="2"/>
      </rPr>
      <t>(No detail Given)</t>
    </r>
  </si>
  <si>
    <r>
      <t xml:space="preserve">Electric Unit Heater WEH-1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Berko CUH 935</t>
    </r>
  </si>
  <si>
    <r>
      <t xml:space="preserve">Electric Unit Heater EUH-1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Berko HUH-1048</t>
    </r>
  </si>
  <si>
    <r>
      <t xml:space="preserve">Exhaust Fan EF-1
</t>
    </r>
    <r>
      <rPr>
        <b/>
        <sz val="11"/>
        <color theme="1"/>
        <rFont val="Arial"/>
        <family val="2"/>
      </rPr>
      <t>Manuf.:</t>
    </r>
    <r>
      <rPr>
        <sz val="11"/>
        <color theme="1"/>
        <rFont val="Arial"/>
        <family val="2"/>
      </rPr>
      <t xml:space="preserve"> Greenheck
</t>
    </r>
    <r>
      <rPr>
        <b/>
        <sz val="11"/>
        <color theme="1"/>
        <rFont val="Arial"/>
        <family val="2"/>
      </rPr>
      <t xml:space="preserve">Model: </t>
    </r>
    <r>
      <rPr>
        <sz val="11"/>
        <color theme="1"/>
        <rFont val="Arial"/>
        <family val="2"/>
      </rPr>
      <t>AE-12-433-A4</t>
    </r>
  </si>
  <si>
    <t>Carnes Supply Diffusers/Grilles</t>
  </si>
  <si>
    <t>VRF Units
Interior Air Handling Unit = 24 EA
Air Cooled Condensing unit ACCU = 8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</si>
</sst>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00000"/>
    <numFmt numFmtId="165" formatCode="&quot;$&quot;#,##0.00"/>
    <numFmt numFmtId="166" formatCode="_(* #,##0_);_(* \(#,##0\);_(* &quot;-&quot;??_);_(@_)"/>
    <numFmt numFmtId="167" formatCode="_-[$$-409]* #,##0.00_ ;_-[$$-409]* \-#,##0.00\ ;_-[$$-409]* &quot;-&quot;??_ ;_-@_ 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Cambria"/>
      <family val="1"/>
    </font>
    <font>
      <b/>
      <sz val="12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C0C0C"/>
      <name val="Arial"/>
      <family val="2"/>
    </font>
    <font>
      <b/>
      <sz val="11"/>
      <color rgb="FF000000"/>
      <name val="Arial"/>
      <family val="2"/>
    </font>
    <font>
      <b/>
      <sz val="11"/>
      <color rgb="FF0C0C0C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Cambria"/>
      <family val="1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 tint="4.9989318521683403E-2"/>
      <name val="Calibri"/>
      <family val="1"/>
      <scheme val="minor"/>
    </font>
    <font>
      <sz val="11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9646"/>
        <bgColor rgb="FFF79646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gray0625">
        <bgColor theme="0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">
    <xf numFmtId="0" fontId="0" fillId="0" borderId="0"/>
    <xf numFmtId="44" fontId="15" fillId="0" borderId="0" applyFont="0" applyFill="0" applyBorder="0" applyAlignment="0" applyProtection="0"/>
    <xf numFmtId="0" fontId="19" fillId="8" borderId="13" applyBorder="0">
      <alignment horizontal="center" vertical="center"/>
    </xf>
    <xf numFmtId="0" fontId="21" fillId="0" borderId="1">
      <alignment vertical="center"/>
    </xf>
    <xf numFmtId="0" fontId="3" fillId="0" borderId="1"/>
    <xf numFmtId="0" fontId="2" fillId="0" borderId="1"/>
    <xf numFmtId="0" fontId="27" fillId="0" borderId="1"/>
    <xf numFmtId="44" fontId="15" fillId="0" borderId="1" applyFont="0" applyFill="0" applyBorder="0" applyAlignment="0" applyProtection="0"/>
    <xf numFmtId="0" fontId="27" fillId="0" borderId="1"/>
    <xf numFmtId="0" fontId="1" fillId="0" borderId="1"/>
    <xf numFmtId="0" fontId="1" fillId="0" borderId="1"/>
  </cellStyleXfs>
  <cellXfs count="119">
    <xf numFmtId="0" fontId="0" fillId="0" borderId="0" xfId="0" applyFont="1" applyAlignme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1" xfId="0" applyFont="1" applyFill="1" applyBorder="1"/>
    <xf numFmtId="0" fontId="0" fillId="0" borderId="0" xfId="0" applyFont="1"/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11" fillId="0" borderId="0" xfId="0" applyFont="1"/>
    <xf numFmtId="0" fontId="11" fillId="2" borderId="1" xfId="0" applyFont="1" applyFill="1" applyBorder="1"/>
    <xf numFmtId="0" fontId="5" fillId="2" borderId="1" xfId="0" applyFont="1" applyFill="1" applyBorder="1"/>
    <xf numFmtId="167" fontId="4" fillId="2" borderId="1" xfId="0" applyNumberFormat="1" applyFont="1" applyFill="1" applyBorder="1"/>
    <xf numFmtId="0" fontId="4" fillId="2" borderId="1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6" fillId="5" borderId="10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/>
    <xf numFmtId="44" fontId="4" fillId="2" borderId="1" xfId="1" applyFont="1" applyFill="1" applyBorder="1"/>
    <xf numFmtId="44" fontId="4" fillId="2" borderId="1" xfId="1" applyFont="1" applyFill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/>
    <xf numFmtId="44" fontId="0" fillId="2" borderId="2" xfId="1" applyFont="1" applyFill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12" fillId="0" borderId="5" xfId="1" applyFont="1" applyBorder="1" applyAlignment="1">
      <alignment horizontal="center" vertical="center"/>
    </xf>
    <xf numFmtId="44" fontId="12" fillId="0" borderId="8" xfId="1" applyFont="1" applyBorder="1" applyAlignment="1">
      <alignment horizontal="center" vertical="center"/>
    </xf>
    <xf numFmtId="44" fontId="0" fillId="2" borderId="9" xfId="1" applyFont="1" applyFill="1" applyBorder="1" applyAlignment="1">
      <alignment vertical="center"/>
    </xf>
    <xf numFmtId="44" fontId="11" fillId="6" borderId="4" xfId="1" applyFont="1" applyFill="1" applyBorder="1" applyAlignment="1">
      <alignment horizontal="center" vertical="center"/>
    </xf>
    <xf numFmtId="44" fontId="0" fillId="0" borderId="0" xfId="1" applyFont="1" applyAlignment="1"/>
    <xf numFmtId="0" fontId="20" fillId="9" borderId="12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2" borderId="1" xfId="0" applyFont="1" applyFill="1" applyBorder="1"/>
    <xf numFmtId="0" fontId="12" fillId="0" borderId="1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  <xf numFmtId="0" fontId="19" fillId="0" borderId="12" xfId="5" applyFont="1" applyBorder="1" applyAlignment="1">
      <alignment wrapText="1"/>
    </xf>
    <xf numFmtId="0" fontId="19" fillId="0" borderId="12" xfId="5" applyFont="1" applyBorder="1"/>
    <xf numFmtId="0" fontId="11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4" fontId="6" fillId="3" borderId="21" xfId="1" applyFont="1" applyFill="1" applyBorder="1" applyAlignment="1">
      <alignment horizontal="center" vertical="center" wrapText="1"/>
    </xf>
    <xf numFmtId="44" fontId="6" fillId="3" borderId="22" xfId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 wrapText="1"/>
    </xf>
    <xf numFmtId="44" fontId="0" fillId="2" borderId="24" xfId="1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4" fontId="12" fillId="0" borderId="26" xfId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right" vertical="center" wrapText="1"/>
    </xf>
    <xf numFmtId="44" fontId="14" fillId="5" borderId="27" xfId="1" applyFont="1" applyFill="1" applyBorder="1" applyAlignment="1">
      <alignment horizontal="center" vertical="center"/>
    </xf>
    <xf numFmtId="44" fontId="0" fillId="2" borderId="28" xfId="1" applyFont="1" applyFill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44" fontId="12" fillId="5" borderId="7" xfId="1" applyFont="1" applyFill="1" applyBorder="1" applyAlignment="1">
      <alignment horizontal="center" vertical="center"/>
    </xf>
    <xf numFmtId="44" fontId="13" fillId="5" borderId="31" xfId="1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1" fillId="6" borderId="8" xfId="0" applyFont="1" applyFill="1" applyBorder="1"/>
    <xf numFmtId="1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66" fontId="11" fillId="6" borderId="8" xfId="0" applyNumberFormat="1" applyFont="1" applyFill="1" applyBorder="1" applyAlignment="1">
      <alignment horizontal="left" vertical="center"/>
    </xf>
    <xf numFmtId="44" fontId="13" fillId="6" borderId="30" xfId="1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164" fontId="4" fillId="7" borderId="35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left" vertical="center" wrapText="1"/>
    </xf>
    <xf numFmtId="0" fontId="12" fillId="7" borderId="35" xfId="0" applyFont="1" applyFill="1" applyBorder="1" applyAlignment="1">
      <alignment horizontal="center" vertical="center"/>
    </xf>
    <xf numFmtId="44" fontId="12" fillId="7" borderId="36" xfId="1" applyFont="1" applyFill="1" applyBorder="1" applyAlignment="1">
      <alignment horizontal="center" vertical="center"/>
    </xf>
    <xf numFmtId="44" fontId="13" fillId="7" borderId="37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23" fillId="10" borderId="12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44" fontId="12" fillId="0" borderId="24" xfId="1" applyFont="1" applyBorder="1" applyAlignment="1">
      <alignment horizontal="center" vertical="center"/>
    </xf>
    <xf numFmtId="44" fontId="12" fillId="0" borderId="10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 wrapText="1"/>
    </xf>
    <xf numFmtId="44" fontId="12" fillId="0" borderId="3" xfId="7" applyFont="1" applyBorder="1" applyAlignment="1">
      <alignment horizontal="center" vertical="center"/>
    </xf>
    <xf numFmtId="44" fontId="12" fillId="0" borderId="3" xfId="7" applyFont="1" applyBorder="1" applyAlignment="1">
      <alignment horizontal="center" vertical="center"/>
    </xf>
  </cellXfs>
  <cellStyles count="11">
    <cellStyle name="Currency" xfId="1" builtinId="4"/>
    <cellStyle name="Currency 2" xfId="7" xr:uid="{F04E305C-7A21-417F-B1A1-7BFAFB7BF15C}"/>
    <cellStyle name="Normal" xfId="0" builtinId="0"/>
    <cellStyle name="Normal 2" xfId="4" xr:uid="{9FE58B4F-FA54-44AC-8EFA-10BE6EC9AB32}"/>
    <cellStyle name="Normal 2 2" xfId="9" xr:uid="{598ECF7B-CEA8-4D70-9747-83C018243172}"/>
    <cellStyle name="Normal 3" xfId="3" xr:uid="{1F750B61-3807-4D4E-81A3-F7B15FA077D4}"/>
    <cellStyle name="Normal 4" xfId="5" xr:uid="{F3012866-BAFC-4087-AE8A-05C434C9E83D}"/>
    <cellStyle name="Normal 4 2" xfId="10" xr:uid="{0AD6C660-9D60-4D99-8ABD-5A60380372AF}"/>
    <cellStyle name="Normal 5" xfId="6" xr:uid="{E83E0ACD-3A53-44D6-BC92-E7CA19E64FA7}"/>
    <cellStyle name="Normal 6" xfId="8" xr:uid="{2A090AFF-386F-4E76-B228-8DD03C62283E}"/>
    <cellStyle name="Style 1" xfId="2" xr:uid="{CD72939A-F744-479A-8398-BE026B12B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76200</xdr:rowOff>
    </xdr:from>
    <xdr:ext cx="5240867" cy="6858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36550" y="76200"/>
          <a:ext cx="5240867" cy="685800"/>
        </a:xfrm>
        <a:prstGeom prst="rect">
          <a:avLst/>
        </a:prstGeom>
        <a:solidFill>
          <a:schemeClr val="bg1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800" b="1">
              <a:solidFill>
                <a:schemeClr val="accent6"/>
              </a:solidFill>
            </a:rPr>
            <a:t>PROJECT: </a:t>
          </a:r>
          <a:r>
            <a:rPr lang="en-US" sz="18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ARTHUR KILL LOT 100 SELF STORAGE FACILITY</a:t>
          </a:r>
          <a:endParaRPr lang="en-US" sz="1800" b="1">
            <a:solidFill>
              <a:schemeClr val="accent6"/>
            </a:solidFill>
          </a:endParaRPr>
        </a:p>
      </xdr:txBody>
    </xdr:sp>
    <xdr:clientData fLocksWithSheet="0"/>
  </xdr:oneCellAnchor>
  <xdr:oneCellAnchor>
    <xdr:from>
      <xdr:col>4</xdr:col>
      <xdr:colOff>3561291</xdr:colOff>
      <xdr:row>0</xdr:row>
      <xdr:rowOff>64558</xdr:rowOff>
    </xdr:from>
    <xdr:ext cx="5730875" cy="68685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709708" y="64558"/>
          <a:ext cx="5730875" cy="68685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accent5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n-US" sz="1800" b="1"/>
            <a:t>ADDRESS: </a:t>
          </a:r>
          <a:r>
            <a:rPr lang="en-US" sz="1800" b="1">
              <a:solidFill>
                <a:schemeClr val="tx1"/>
              </a:solidFill>
              <a:latin typeface="+mn-lt"/>
              <a:ea typeface="+mn-ea"/>
              <a:cs typeface="+mn-cs"/>
            </a:rPr>
            <a:t>4995 ARTHUR KILL ROAD BLOCK 7983, LOT 100 STATEN ISLAND, NEW YORK</a:t>
          </a:r>
        </a:p>
      </xdr:txBody>
    </xdr:sp>
    <xdr:clientData fLocksWithSheet="0"/>
  </xdr:oneCellAnchor>
  <xdr:twoCellAnchor editAs="oneCell">
    <xdr:from>
      <xdr:col>2</xdr:col>
      <xdr:colOff>95250</xdr:colOff>
      <xdr:row>4</xdr:row>
      <xdr:rowOff>163285</xdr:rowOff>
    </xdr:from>
    <xdr:to>
      <xdr:col>3</xdr:col>
      <xdr:colOff>368368</xdr:colOff>
      <xdr:row>11</xdr:row>
      <xdr:rowOff>56829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F99E20-DD48-4DBC-8FC6-E09FA2FE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1" y="870856"/>
          <a:ext cx="1184797" cy="113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4"/>
  <sheetViews>
    <sheetView tabSelected="1" view="pageBreakPreview" topLeftCell="A25" zoomScaleNormal="90" zoomScaleSheetLayoutView="100" workbookViewId="0">
      <selection activeCell="J33" sqref="J33"/>
    </sheetView>
  </sheetViews>
  <sheetFormatPr defaultColWidth="14.42578125" defaultRowHeight="15" customHeight="1" x14ac:dyDescent="0.25"/>
  <cols>
    <col min="1" max="1" width="4.7109375" customWidth="1"/>
    <col min="2" max="2" width="4.5703125" customWidth="1"/>
    <col min="3" max="3" width="13.7109375" style="41" customWidth="1"/>
    <col min="4" max="4" width="9.140625" customWidth="1"/>
    <col min="5" max="5" width="68.7109375" customWidth="1"/>
    <col min="6" max="6" width="10.85546875" style="57" customWidth="1"/>
    <col min="7" max="7" width="11.5703125" bestFit="1" customWidth="1"/>
    <col min="8" max="8" width="8.7109375" bestFit="1" customWidth="1"/>
    <col min="9" max="9" width="9" customWidth="1"/>
    <col min="10" max="10" width="16.5703125" style="52" bestFit="1" customWidth="1"/>
    <col min="11" max="11" width="15.7109375" style="52" bestFit="1" customWidth="1"/>
    <col min="12" max="12" width="17.28515625" customWidth="1"/>
    <col min="13" max="13" width="26.7109375" customWidth="1"/>
    <col min="14" max="14" width="13.7109375" customWidth="1"/>
    <col min="15" max="15" width="9.140625" customWidth="1"/>
    <col min="16" max="16" width="12.7109375" customWidth="1"/>
    <col min="17" max="32" width="9.140625" customWidth="1"/>
  </cols>
  <sheetData>
    <row r="1" spans="1:32" ht="14.25" customHeight="1" x14ac:dyDescent="0.25">
      <c r="A1" s="1"/>
      <c r="B1" s="1"/>
      <c r="C1" s="34"/>
      <c r="D1" s="1"/>
      <c r="E1" s="1"/>
      <c r="F1" s="2"/>
      <c r="G1" s="1"/>
      <c r="H1" s="1"/>
      <c r="I1" s="1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 x14ac:dyDescent="0.25">
      <c r="A2" s="1"/>
      <c r="B2" s="1"/>
      <c r="C2" s="34"/>
      <c r="D2" s="1"/>
      <c r="E2" s="1"/>
      <c r="F2" s="2"/>
      <c r="G2" s="1"/>
      <c r="H2" s="1"/>
      <c r="I2" s="1"/>
      <c r="J2" s="42"/>
      <c r="K2" s="4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1"/>
      <c r="B3" s="1"/>
      <c r="C3" s="34"/>
      <c r="D3" s="1"/>
      <c r="E3" s="1"/>
      <c r="F3" s="2"/>
      <c r="G3" s="1"/>
      <c r="H3" s="1"/>
      <c r="I3" s="1"/>
      <c r="J3" s="42"/>
      <c r="K3" s="4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1"/>
      <c r="B4" s="1"/>
      <c r="C4" s="34"/>
      <c r="D4" s="1"/>
      <c r="E4" s="1"/>
      <c r="F4" s="2"/>
      <c r="G4" s="1"/>
      <c r="H4" s="1"/>
      <c r="I4" s="1"/>
      <c r="J4" s="42"/>
      <c r="K4" s="4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25">
      <c r="A5" s="1"/>
      <c r="B5" s="1"/>
      <c r="C5" s="34"/>
      <c r="D5" s="1"/>
      <c r="E5" s="1"/>
      <c r="F5" s="2"/>
      <c r="G5" s="1"/>
      <c r="H5" s="1"/>
      <c r="I5" s="1"/>
      <c r="J5" s="42"/>
      <c r="K5" s="4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25">
      <c r="A6" s="1"/>
      <c r="B6" s="98"/>
      <c r="C6" s="98"/>
      <c r="D6" s="98"/>
      <c r="E6" s="98"/>
      <c r="F6" s="2"/>
      <c r="G6" s="1"/>
      <c r="H6" s="1"/>
      <c r="I6" s="1"/>
      <c r="J6" s="42"/>
      <c r="K6" s="4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25">
      <c r="A7" s="1"/>
      <c r="B7" s="98"/>
      <c r="C7" s="98"/>
      <c r="D7" s="98"/>
      <c r="E7" s="98"/>
      <c r="F7" s="2"/>
      <c r="G7" s="2"/>
      <c r="H7" s="2"/>
      <c r="I7" s="2"/>
      <c r="J7" s="43"/>
      <c r="K7" s="4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25">
      <c r="A8" s="1"/>
      <c r="B8" s="98"/>
      <c r="C8" s="98"/>
      <c r="D8" s="98"/>
      <c r="E8" s="99" t="s">
        <v>19</v>
      </c>
      <c r="F8" s="2"/>
      <c r="G8" s="2"/>
      <c r="H8" s="2"/>
      <c r="I8" s="2"/>
      <c r="J8" s="43"/>
      <c r="K8" s="4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25">
      <c r="A9" s="1"/>
      <c r="B9" s="98"/>
      <c r="C9" s="98"/>
      <c r="D9" s="98"/>
      <c r="E9" s="99" t="s">
        <v>20</v>
      </c>
      <c r="F9" s="2"/>
      <c r="G9" s="2"/>
      <c r="H9" s="2"/>
      <c r="I9" s="2"/>
      <c r="J9" s="43"/>
      <c r="K9" s="4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25">
      <c r="A10" s="1"/>
      <c r="B10" s="98"/>
      <c r="C10" s="98"/>
      <c r="D10" s="98"/>
      <c r="E10" s="99" t="s">
        <v>21</v>
      </c>
      <c r="F10" s="2"/>
      <c r="G10" s="2"/>
      <c r="H10" s="2"/>
      <c r="I10" s="2"/>
      <c r="J10" s="43"/>
      <c r="K10" s="4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25" customHeight="1" x14ac:dyDescent="0.25">
      <c r="A11" s="1"/>
      <c r="B11" s="98"/>
      <c r="C11" s="98"/>
      <c r="D11" s="98"/>
      <c r="E11" s="98"/>
      <c r="F11" s="2"/>
      <c r="G11" s="2"/>
      <c r="H11" s="2"/>
      <c r="I11" s="2"/>
      <c r="J11" s="43"/>
      <c r="K11" s="42"/>
      <c r="L11" s="1"/>
      <c r="M11" s="1"/>
      <c r="N11" s="1"/>
      <c r="O11" s="1"/>
      <c r="P11" s="1"/>
      <c r="Q11" s="1"/>
      <c r="R11" s="1"/>
      <c r="S11" s="5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4.25" customHeight="1" thickBot="1" x14ac:dyDescent="0.3">
      <c r="A12" s="1"/>
      <c r="B12" s="98"/>
      <c r="C12" s="98"/>
      <c r="D12" s="98"/>
      <c r="E12" s="98"/>
      <c r="F12" s="2"/>
      <c r="G12" s="2"/>
      <c r="H12" s="2"/>
      <c r="I12" s="2"/>
      <c r="J12" s="43"/>
      <c r="K12" s="4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9.25" thickBot="1" x14ac:dyDescent="0.3">
      <c r="A13" s="7"/>
      <c r="B13" s="65" t="s">
        <v>0</v>
      </c>
      <c r="C13" s="66" t="s">
        <v>1</v>
      </c>
      <c r="D13" s="67" t="s">
        <v>2</v>
      </c>
      <c r="E13" s="67" t="s">
        <v>3</v>
      </c>
      <c r="F13" s="67" t="s">
        <v>4</v>
      </c>
      <c r="G13" s="67" t="s">
        <v>5</v>
      </c>
      <c r="H13" s="67" t="s">
        <v>6</v>
      </c>
      <c r="I13" s="67" t="s">
        <v>7</v>
      </c>
      <c r="J13" s="68" t="s">
        <v>23</v>
      </c>
      <c r="K13" s="69" t="s">
        <v>8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9"/>
      <c r="AF13" s="9"/>
    </row>
    <row r="14" spans="1:32" ht="14.25" customHeight="1" x14ac:dyDescent="0.25">
      <c r="A14" s="10">
        <v>1</v>
      </c>
      <c r="B14" s="70"/>
      <c r="C14" s="37"/>
      <c r="D14" s="11">
        <v>10000</v>
      </c>
      <c r="E14" s="71" t="s">
        <v>9</v>
      </c>
      <c r="F14" s="55"/>
      <c r="G14" s="12"/>
      <c r="H14" s="12"/>
      <c r="I14" s="12"/>
      <c r="J14" s="46"/>
      <c r="K14" s="7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4"/>
      <c r="AF14" s="14"/>
    </row>
    <row r="15" spans="1:32" ht="14.25" customHeight="1" x14ac:dyDescent="0.25">
      <c r="A15" s="10">
        <v>2</v>
      </c>
      <c r="B15" s="73">
        <f t="shared" ref="B15:B22" si="0">IF(I15&lt;&gt;"",1+MAX($B$7:B14),"")</f>
        <v>1</v>
      </c>
      <c r="C15" s="38"/>
      <c r="D15" s="15"/>
      <c r="E15" s="16" t="s">
        <v>10</v>
      </c>
      <c r="F15" s="17">
        <v>1</v>
      </c>
      <c r="G15" s="18">
        <v>0</v>
      </c>
      <c r="H15" s="19">
        <f t="shared" ref="H15:H22" si="1">F15*(1+G15)</f>
        <v>1</v>
      </c>
      <c r="I15" s="20" t="s">
        <v>11</v>
      </c>
      <c r="J15" s="47">
        <v>0</v>
      </c>
      <c r="K15" s="74">
        <f t="shared" ref="K15:K22" si="2">+H15*J15</f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4"/>
      <c r="AF15" s="14"/>
    </row>
    <row r="16" spans="1:32" ht="14.25" customHeight="1" x14ac:dyDescent="0.25">
      <c r="A16" s="10">
        <v>3</v>
      </c>
      <c r="B16" s="73">
        <f t="shared" si="0"/>
        <v>2</v>
      </c>
      <c r="C16" s="38"/>
      <c r="D16" s="15"/>
      <c r="E16" s="16" t="s">
        <v>88</v>
      </c>
      <c r="F16" s="17">
        <v>1</v>
      </c>
      <c r="G16" s="18">
        <v>0</v>
      </c>
      <c r="H16" s="19">
        <f t="shared" si="1"/>
        <v>1</v>
      </c>
      <c r="I16" s="20" t="s">
        <v>11</v>
      </c>
      <c r="J16" s="47">
        <v>0</v>
      </c>
      <c r="K16" s="74">
        <f t="shared" si="2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4"/>
      <c r="AF16" s="14"/>
    </row>
    <row r="17" spans="1:32" ht="14.25" customHeight="1" x14ac:dyDescent="0.25">
      <c r="A17" s="10">
        <v>4</v>
      </c>
      <c r="B17" s="73">
        <f t="shared" si="0"/>
        <v>3</v>
      </c>
      <c r="C17" s="38"/>
      <c r="D17" s="15"/>
      <c r="E17" s="16" t="s">
        <v>89</v>
      </c>
      <c r="F17" s="17">
        <v>1</v>
      </c>
      <c r="G17" s="18">
        <v>0</v>
      </c>
      <c r="H17" s="19">
        <f t="shared" si="1"/>
        <v>1</v>
      </c>
      <c r="I17" s="20" t="s">
        <v>11</v>
      </c>
      <c r="J17" s="47">
        <v>0</v>
      </c>
      <c r="K17" s="74">
        <f t="shared" si="2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"/>
      <c r="AF17" s="14"/>
    </row>
    <row r="18" spans="1:32" ht="14.25" customHeight="1" x14ac:dyDescent="0.25">
      <c r="A18" s="10">
        <v>5</v>
      </c>
      <c r="B18" s="73">
        <f t="shared" si="0"/>
        <v>4</v>
      </c>
      <c r="C18" s="38"/>
      <c r="D18" s="21"/>
      <c r="E18" s="16" t="s">
        <v>92</v>
      </c>
      <c r="F18" s="20">
        <v>1</v>
      </c>
      <c r="G18" s="18">
        <v>0</v>
      </c>
      <c r="H18" s="19">
        <f t="shared" si="1"/>
        <v>1</v>
      </c>
      <c r="I18" s="20" t="s">
        <v>11</v>
      </c>
      <c r="J18" s="47">
        <v>0</v>
      </c>
      <c r="K18" s="74">
        <f t="shared" si="2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4"/>
      <c r="AF18" s="14"/>
    </row>
    <row r="19" spans="1:32" ht="14.25" customHeight="1" x14ac:dyDescent="0.25">
      <c r="A19" s="10">
        <v>7</v>
      </c>
      <c r="B19" s="73">
        <f t="shared" si="0"/>
        <v>5</v>
      </c>
      <c r="C19" s="38"/>
      <c r="D19" s="21"/>
      <c r="E19" s="16" t="s">
        <v>12</v>
      </c>
      <c r="F19" s="20">
        <v>1</v>
      </c>
      <c r="G19" s="18">
        <v>0</v>
      </c>
      <c r="H19" s="19">
        <f t="shared" si="1"/>
        <v>1</v>
      </c>
      <c r="I19" s="20" t="s">
        <v>11</v>
      </c>
      <c r="J19" s="47">
        <v>0</v>
      </c>
      <c r="K19" s="74">
        <f t="shared" si="2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4"/>
      <c r="AF19" s="14"/>
    </row>
    <row r="20" spans="1:32" ht="14.25" customHeight="1" x14ac:dyDescent="0.25">
      <c r="A20" s="10"/>
      <c r="B20" s="73">
        <f t="shared" si="0"/>
        <v>6</v>
      </c>
      <c r="C20" s="38"/>
      <c r="D20" s="21"/>
      <c r="E20" s="75" t="s">
        <v>13</v>
      </c>
      <c r="F20" s="20">
        <v>1</v>
      </c>
      <c r="G20" s="18">
        <v>0</v>
      </c>
      <c r="H20" s="19">
        <f t="shared" si="1"/>
        <v>1</v>
      </c>
      <c r="I20" s="20" t="s">
        <v>11</v>
      </c>
      <c r="J20" s="47">
        <v>0</v>
      </c>
      <c r="K20" s="74">
        <f t="shared" si="2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4"/>
      <c r="AF20" s="14"/>
    </row>
    <row r="21" spans="1:32" ht="14.25" customHeight="1" x14ac:dyDescent="0.25">
      <c r="A21" s="10"/>
      <c r="B21" s="73">
        <f t="shared" si="0"/>
        <v>7</v>
      </c>
      <c r="C21" s="38"/>
      <c r="D21" s="21"/>
      <c r="E21" s="75" t="s">
        <v>14</v>
      </c>
      <c r="F21" s="109">
        <v>1</v>
      </c>
      <c r="G21" s="110">
        <v>0</v>
      </c>
      <c r="H21" s="111">
        <f t="shared" si="1"/>
        <v>1</v>
      </c>
      <c r="I21" s="109" t="s">
        <v>11</v>
      </c>
      <c r="J21" s="47">
        <v>0</v>
      </c>
      <c r="K21" s="74">
        <f t="shared" si="2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"/>
      <c r="AF21" s="14"/>
    </row>
    <row r="22" spans="1:32" ht="14.25" customHeight="1" x14ac:dyDescent="0.25">
      <c r="A22" s="10">
        <v>8</v>
      </c>
      <c r="B22" s="73">
        <f t="shared" si="0"/>
        <v>8</v>
      </c>
      <c r="C22" s="38"/>
      <c r="D22" s="21"/>
      <c r="E22" s="103" t="s">
        <v>15</v>
      </c>
      <c r="F22" s="112">
        <v>1</v>
      </c>
      <c r="G22" s="113">
        <v>0</v>
      </c>
      <c r="H22" s="114">
        <f t="shared" si="1"/>
        <v>1</v>
      </c>
      <c r="I22" s="112" t="s">
        <v>11</v>
      </c>
      <c r="J22" s="108">
        <v>0</v>
      </c>
      <c r="K22" s="74">
        <f t="shared" si="2"/>
        <v>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4"/>
      <c r="AF22" s="14"/>
    </row>
    <row r="23" spans="1:32" ht="14.25" customHeight="1" thickBot="1" x14ac:dyDescent="0.3">
      <c r="A23" s="10"/>
      <c r="B23" s="73"/>
      <c r="C23" s="102"/>
      <c r="D23" s="21"/>
      <c r="E23" s="116" t="s">
        <v>24</v>
      </c>
      <c r="F23" s="104"/>
      <c r="G23" s="105"/>
      <c r="H23" s="106"/>
      <c r="I23" s="104"/>
      <c r="J23" s="49"/>
      <c r="K23" s="10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4"/>
      <c r="AF23" s="14"/>
    </row>
    <row r="24" spans="1:32" ht="14.25" customHeight="1" x14ac:dyDescent="0.25">
      <c r="A24" s="10">
        <v>9</v>
      </c>
      <c r="B24" s="73" t="str">
        <f>IF(I24&lt;&gt;"",1+MAX($B$7:B22),"")</f>
        <v/>
      </c>
      <c r="C24" s="76"/>
      <c r="D24" s="20"/>
      <c r="E24" s="77" t="s">
        <v>16</v>
      </c>
      <c r="F24" s="22"/>
      <c r="G24" s="22"/>
      <c r="H24" s="23"/>
      <c r="I24" s="22"/>
      <c r="J24" s="48"/>
      <c r="K24" s="78">
        <f>SUM(K15:K22)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6"/>
      <c r="AF24" s="6"/>
    </row>
    <row r="25" spans="1:32" ht="14.25" customHeight="1" x14ac:dyDescent="0.25">
      <c r="A25" s="10">
        <v>78</v>
      </c>
      <c r="B25" s="70" t="str">
        <f>IF(I25&lt;&gt;"",1+MAX($B$7:B24),"")</f>
        <v/>
      </c>
      <c r="C25" s="100"/>
      <c r="D25" s="11">
        <v>230000</v>
      </c>
      <c r="E25" s="60" t="s">
        <v>22</v>
      </c>
      <c r="F25" s="56"/>
      <c r="G25" s="54"/>
      <c r="H25" s="24"/>
      <c r="I25" s="24"/>
      <c r="J25" s="50"/>
      <c r="K25" s="79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4"/>
      <c r="AF25" s="14"/>
    </row>
    <row r="26" spans="1:32" ht="15.75" x14ac:dyDescent="0.25">
      <c r="A26" s="10"/>
      <c r="B26" s="80" t="str">
        <f>IF(I26&lt;&gt;"",1+MAX($B$7:B25),"")</f>
        <v/>
      </c>
      <c r="C26" s="64"/>
      <c r="D26" s="63"/>
      <c r="E26" s="53" t="s">
        <v>28</v>
      </c>
      <c r="F26" s="59"/>
      <c r="G26" s="18"/>
      <c r="H26" s="19"/>
      <c r="I26" s="20"/>
      <c r="J26" s="47"/>
      <c r="K26" s="74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4"/>
      <c r="AF26" s="14"/>
    </row>
    <row r="27" spans="1:32" ht="44.25" x14ac:dyDescent="0.25">
      <c r="A27" s="10"/>
      <c r="B27" s="80">
        <f>IF(I27&lt;&gt;"",1+MAX($B$7:B26),"")</f>
        <v>9</v>
      </c>
      <c r="C27" s="64"/>
      <c r="D27" s="63"/>
      <c r="E27" s="61" t="s">
        <v>95</v>
      </c>
      <c r="F27" s="59">
        <v>1</v>
      </c>
      <c r="G27" s="18">
        <v>0</v>
      </c>
      <c r="H27" s="19">
        <f t="shared" ref="H27:H30" si="3">F27*(1+G27)</f>
        <v>1</v>
      </c>
      <c r="I27" s="20" t="s">
        <v>17</v>
      </c>
      <c r="J27" s="47">
        <v>750</v>
      </c>
      <c r="K27" s="74">
        <f>+H27*J27</f>
        <v>750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4"/>
      <c r="AF27" s="14"/>
    </row>
    <row r="28" spans="1:32" ht="44.25" x14ac:dyDescent="0.25">
      <c r="A28" s="10"/>
      <c r="B28" s="80">
        <f>IF(I28&lt;&gt;"",1+MAX($B$7:B27),"")</f>
        <v>10</v>
      </c>
      <c r="C28" s="101"/>
      <c r="D28" s="63"/>
      <c r="E28" s="61" t="s">
        <v>94</v>
      </c>
      <c r="F28" s="59">
        <v>23</v>
      </c>
      <c r="G28" s="18">
        <v>0</v>
      </c>
      <c r="H28" s="19">
        <f t="shared" si="3"/>
        <v>23</v>
      </c>
      <c r="I28" s="20" t="s">
        <v>17</v>
      </c>
      <c r="J28" s="47">
        <v>905</v>
      </c>
      <c r="K28" s="74">
        <f t="shared" ref="K28:K30" si="4">+H28*J28</f>
        <v>20815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4"/>
      <c r="AF28" s="14"/>
    </row>
    <row r="29" spans="1:32" ht="44.25" x14ac:dyDescent="0.25">
      <c r="A29" s="10"/>
      <c r="B29" s="80">
        <f>IF(I29&lt;&gt;"",1+MAX($B$7:B28),"")</f>
        <v>11</v>
      </c>
      <c r="C29" s="101"/>
      <c r="D29" s="63"/>
      <c r="E29" s="61" t="s">
        <v>93</v>
      </c>
      <c r="F29" s="59">
        <v>11</v>
      </c>
      <c r="G29" s="18">
        <v>0</v>
      </c>
      <c r="H29" s="19">
        <f t="shared" si="3"/>
        <v>11</v>
      </c>
      <c r="I29" s="20" t="s">
        <v>17</v>
      </c>
      <c r="J29" s="47">
        <v>1150</v>
      </c>
      <c r="K29" s="74">
        <f t="shared" si="4"/>
        <v>12650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4"/>
      <c r="AF29" s="14"/>
    </row>
    <row r="30" spans="1:32" ht="14.25" customHeight="1" x14ac:dyDescent="0.25">
      <c r="A30" s="10"/>
      <c r="B30" s="80">
        <f>IF(I30&lt;&gt;"",1+MAX($B$7:B29),"")</f>
        <v>12</v>
      </c>
      <c r="C30" s="101"/>
      <c r="D30" s="63"/>
      <c r="E30" s="61" t="s">
        <v>27</v>
      </c>
      <c r="F30" s="59">
        <v>35</v>
      </c>
      <c r="G30" s="18">
        <v>0</v>
      </c>
      <c r="H30" s="19">
        <f t="shared" si="3"/>
        <v>35</v>
      </c>
      <c r="I30" s="20" t="s">
        <v>17</v>
      </c>
      <c r="J30" s="47">
        <v>1030</v>
      </c>
      <c r="K30" s="74">
        <f t="shared" si="4"/>
        <v>36050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4"/>
      <c r="AF30" s="14"/>
    </row>
    <row r="31" spans="1:32" ht="14.25" customHeight="1" x14ac:dyDescent="0.25">
      <c r="A31" s="10"/>
      <c r="B31" s="80" t="str">
        <f>IF(I31&lt;&gt;"",1+MAX($B$7:B30),"")</f>
        <v/>
      </c>
      <c r="C31" s="101"/>
      <c r="D31" s="63"/>
      <c r="E31" s="53" t="s">
        <v>29</v>
      </c>
      <c r="F31" s="59"/>
      <c r="G31" s="18"/>
      <c r="H31" s="19"/>
      <c r="I31" s="20"/>
      <c r="J31" s="47"/>
      <c r="K31" s="7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4"/>
      <c r="AF31" s="14"/>
    </row>
    <row r="32" spans="1:32" ht="43.5" x14ac:dyDescent="0.25">
      <c r="A32" s="10"/>
      <c r="B32" s="80">
        <f>IF(I32&lt;&gt;"",1+MAX($B$7:B31),"")</f>
        <v>13</v>
      </c>
      <c r="C32" s="64"/>
      <c r="D32" s="63"/>
      <c r="E32" s="61" t="s">
        <v>101</v>
      </c>
      <c r="F32" s="59">
        <v>1</v>
      </c>
      <c r="G32" s="18">
        <v>0</v>
      </c>
      <c r="H32" s="19">
        <f t="shared" ref="H32:H35" si="5">F32*(1+G32)</f>
        <v>1</v>
      </c>
      <c r="I32" s="20" t="s">
        <v>11</v>
      </c>
      <c r="J32" s="47">
        <v>286791</v>
      </c>
      <c r="K32" s="74">
        <f>+H32*J32</f>
        <v>286791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4"/>
      <c r="AF32" s="14"/>
    </row>
    <row r="33" spans="1:32" ht="14.25" customHeight="1" x14ac:dyDescent="0.25">
      <c r="A33" s="10"/>
      <c r="B33" s="80" t="str">
        <f>IF(I33&lt;&gt;"",1+MAX($B$7:B32),"")</f>
        <v/>
      </c>
      <c r="C33" s="101"/>
      <c r="D33" s="63"/>
      <c r="E33" s="53" t="s">
        <v>31</v>
      </c>
      <c r="F33" s="59"/>
      <c r="G33" s="18"/>
      <c r="H33" s="19"/>
      <c r="I33" s="20"/>
      <c r="J33" s="47"/>
      <c r="K33" s="7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4"/>
      <c r="AF33" s="14"/>
    </row>
    <row r="34" spans="1:32" ht="29.25" x14ac:dyDescent="0.25">
      <c r="A34" s="10"/>
      <c r="B34" s="80">
        <f>IF(I34&lt;&gt;"",1+MAX($B$7:B33),"")</f>
        <v>14</v>
      </c>
      <c r="C34" s="101"/>
      <c r="D34" s="63"/>
      <c r="E34" s="61" t="s">
        <v>97</v>
      </c>
      <c r="F34" s="59">
        <v>11</v>
      </c>
      <c r="G34" s="18">
        <v>0</v>
      </c>
      <c r="H34" s="19">
        <f t="shared" si="5"/>
        <v>11</v>
      </c>
      <c r="I34" s="20" t="s">
        <v>17</v>
      </c>
      <c r="J34" s="47">
        <v>3523</v>
      </c>
      <c r="K34" s="74">
        <f t="shared" ref="K34:K35" si="6">+H34*J34</f>
        <v>38753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4"/>
      <c r="AF34" s="14"/>
    </row>
    <row r="35" spans="1:32" ht="29.25" x14ac:dyDescent="0.25">
      <c r="A35" s="10"/>
      <c r="B35" s="80">
        <f>IF(I35&lt;&gt;"",1+MAX($B$7:B34),"")</f>
        <v>15</v>
      </c>
      <c r="C35" s="101"/>
      <c r="D35" s="63"/>
      <c r="E35" s="61" t="s">
        <v>98</v>
      </c>
      <c r="F35" s="59">
        <v>1</v>
      </c>
      <c r="G35" s="18">
        <v>0</v>
      </c>
      <c r="H35" s="19">
        <f t="shared" si="5"/>
        <v>1</v>
      </c>
      <c r="I35" s="20" t="s">
        <v>17</v>
      </c>
      <c r="J35" s="47">
        <v>1693</v>
      </c>
      <c r="K35" s="74">
        <f t="shared" si="6"/>
        <v>1693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4"/>
      <c r="AF35" s="14"/>
    </row>
    <row r="36" spans="1:32" ht="15.75" x14ac:dyDescent="0.25">
      <c r="A36" s="10"/>
      <c r="B36" s="80">
        <f>IF(I36&lt;&gt;"",1+MAX($B$7:B35),"")</f>
        <v>16</v>
      </c>
      <c r="C36" s="64"/>
      <c r="D36" s="63"/>
      <c r="E36" s="61" t="s">
        <v>96</v>
      </c>
      <c r="F36" s="59">
        <v>1</v>
      </c>
      <c r="G36" s="18">
        <v>0</v>
      </c>
      <c r="H36" s="19">
        <f t="shared" ref="H36:H90" si="7">F36*(1+G36)</f>
        <v>1</v>
      </c>
      <c r="I36" s="20" t="s">
        <v>17</v>
      </c>
      <c r="J36" s="47">
        <v>1800</v>
      </c>
      <c r="K36" s="74">
        <f>+H36*J36</f>
        <v>1800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4"/>
      <c r="AF36" s="14"/>
    </row>
    <row r="37" spans="1:32" ht="44.25" x14ac:dyDescent="0.25">
      <c r="A37" s="10"/>
      <c r="B37" s="80">
        <f>IF(I37&lt;&gt;"",1+MAX($B$7:B36),"")</f>
        <v>17</v>
      </c>
      <c r="C37" s="101"/>
      <c r="D37" s="63"/>
      <c r="E37" s="61" t="s">
        <v>99</v>
      </c>
      <c r="F37" s="59">
        <v>1</v>
      </c>
      <c r="G37" s="18">
        <v>0</v>
      </c>
      <c r="H37" s="19">
        <f t="shared" si="7"/>
        <v>1</v>
      </c>
      <c r="I37" s="20" t="s">
        <v>17</v>
      </c>
      <c r="J37" s="47">
        <v>870.28</v>
      </c>
      <c r="K37" s="74">
        <f t="shared" ref="K37:K89" si="8">+H37*J37</f>
        <v>870.28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4"/>
      <c r="AF37" s="14"/>
    </row>
    <row r="38" spans="1:32" ht="14.25" customHeight="1" x14ac:dyDescent="0.25">
      <c r="A38" s="10"/>
      <c r="B38" s="80" t="str">
        <f>IF(I38&lt;&gt;"",1+MAX($B$7:B37),"")</f>
        <v/>
      </c>
      <c r="C38" s="101"/>
      <c r="D38" s="63"/>
      <c r="E38" s="53" t="s">
        <v>100</v>
      </c>
      <c r="F38" s="59"/>
      <c r="G38" s="18"/>
      <c r="H38" s="19"/>
      <c r="I38" s="20"/>
      <c r="J38" s="47"/>
      <c r="K38" s="7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  <c r="AF38" s="14"/>
    </row>
    <row r="39" spans="1:32" ht="15.75" x14ac:dyDescent="0.25">
      <c r="A39" s="10"/>
      <c r="B39" s="80">
        <f>IF(I39&lt;&gt;"",1+MAX($B$7:B38),"")</f>
        <v>18</v>
      </c>
      <c r="C39" s="101"/>
      <c r="D39" s="63"/>
      <c r="E39" s="61" t="s">
        <v>32</v>
      </c>
      <c r="F39" s="59">
        <v>47</v>
      </c>
      <c r="G39" s="18">
        <v>0</v>
      </c>
      <c r="H39" s="19">
        <f>F39*(1+G39)</f>
        <v>47</v>
      </c>
      <c r="I39" s="20" t="s">
        <v>17</v>
      </c>
      <c r="J39" s="47">
        <v>94.75</v>
      </c>
      <c r="K39" s="74">
        <f t="shared" ref="K39:K49" si="9">+H39*J39</f>
        <v>4453.25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4"/>
      <c r="AF39" s="14"/>
    </row>
    <row r="40" spans="1:32" ht="15.75" x14ac:dyDescent="0.25">
      <c r="A40" s="10"/>
      <c r="B40" s="80">
        <f>IF(I40&lt;&gt;"",1+MAX($B$7:B39),"")</f>
        <v>19</v>
      </c>
      <c r="C40" s="64"/>
      <c r="D40" s="63"/>
      <c r="E40" s="62" t="s">
        <v>33</v>
      </c>
      <c r="F40" s="59">
        <v>44</v>
      </c>
      <c r="G40" s="18">
        <v>0</v>
      </c>
      <c r="H40" s="19">
        <f t="shared" si="7"/>
        <v>44</v>
      </c>
      <c r="I40" s="20" t="s">
        <v>17</v>
      </c>
      <c r="J40" s="47">
        <v>95.5</v>
      </c>
      <c r="K40" s="74">
        <f t="shared" si="9"/>
        <v>4202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4"/>
      <c r="AF40" s="14"/>
    </row>
    <row r="41" spans="1:32" ht="15.75" x14ac:dyDescent="0.25">
      <c r="A41" s="10"/>
      <c r="B41" s="80">
        <f>IF(I41&lt;&gt;"",1+MAX($B$7:B40),"")</f>
        <v>20</v>
      </c>
      <c r="C41" s="101"/>
      <c r="D41" s="63"/>
      <c r="E41" s="62" t="s">
        <v>34</v>
      </c>
      <c r="F41" s="59">
        <v>3</v>
      </c>
      <c r="G41" s="18">
        <v>0</v>
      </c>
      <c r="H41" s="19">
        <f t="shared" si="7"/>
        <v>3</v>
      </c>
      <c r="I41" s="20" t="s">
        <v>17</v>
      </c>
      <c r="J41" s="47">
        <v>80</v>
      </c>
      <c r="K41" s="74">
        <f t="shared" si="9"/>
        <v>240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4"/>
      <c r="AF41" s="14"/>
    </row>
    <row r="42" spans="1:32" ht="14.25" customHeight="1" x14ac:dyDescent="0.25">
      <c r="A42" s="10"/>
      <c r="B42" s="80">
        <f>IF(I42&lt;&gt;"",1+MAX($B$7:B41),"")</f>
        <v>21</v>
      </c>
      <c r="C42" s="101"/>
      <c r="D42" s="63"/>
      <c r="E42" s="61" t="s">
        <v>35</v>
      </c>
      <c r="F42" s="59">
        <v>2</v>
      </c>
      <c r="G42" s="18">
        <v>0</v>
      </c>
      <c r="H42" s="19">
        <f t="shared" si="7"/>
        <v>2</v>
      </c>
      <c r="I42" s="20" t="s">
        <v>17</v>
      </c>
      <c r="J42" s="47">
        <v>96.5</v>
      </c>
      <c r="K42" s="74">
        <f t="shared" si="9"/>
        <v>193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4"/>
      <c r="AF42" s="14"/>
    </row>
    <row r="43" spans="1:32" ht="14.25" customHeight="1" x14ac:dyDescent="0.25">
      <c r="A43" s="10"/>
      <c r="B43" s="80">
        <f>IF(I43&lt;&gt;"",1+MAX($B$7:B42),"")</f>
        <v>22</v>
      </c>
      <c r="C43" s="101"/>
      <c r="D43" s="63"/>
      <c r="E43" s="62" t="s">
        <v>36</v>
      </c>
      <c r="F43" s="59">
        <v>68</v>
      </c>
      <c r="G43" s="18">
        <v>0</v>
      </c>
      <c r="H43" s="19">
        <f t="shared" si="7"/>
        <v>68</v>
      </c>
      <c r="I43" s="20" t="s">
        <v>17</v>
      </c>
      <c r="J43" s="47">
        <v>85</v>
      </c>
      <c r="K43" s="74">
        <f t="shared" si="9"/>
        <v>5780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4"/>
      <c r="AF43" s="14"/>
    </row>
    <row r="44" spans="1:32" ht="14.25" customHeight="1" x14ac:dyDescent="0.25">
      <c r="A44" s="10"/>
      <c r="B44" s="80">
        <f>IF(I44&lt;&gt;"",1+MAX($B$7:B43),"")</f>
        <v>23</v>
      </c>
      <c r="C44" s="101"/>
      <c r="D44" s="63"/>
      <c r="E44" s="61" t="s">
        <v>37</v>
      </c>
      <c r="F44" s="59">
        <v>30</v>
      </c>
      <c r="G44" s="18">
        <v>0</v>
      </c>
      <c r="H44" s="19">
        <f t="shared" si="7"/>
        <v>30</v>
      </c>
      <c r="I44" s="20" t="s">
        <v>17</v>
      </c>
      <c r="J44" s="47">
        <v>88</v>
      </c>
      <c r="K44" s="74">
        <f t="shared" si="9"/>
        <v>2640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4"/>
      <c r="AF44" s="14"/>
    </row>
    <row r="45" spans="1:32" ht="15.75" x14ac:dyDescent="0.25">
      <c r="A45" s="10"/>
      <c r="B45" s="80">
        <f>IF(I45&lt;&gt;"",1+MAX($B$7:B44),"")</f>
        <v>24</v>
      </c>
      <c r="C45" s="64"/>
      <c r="D45" s="63"/>
      <c r="E45" s="62" t="s">
        <v>38</v>
      </c>
      <c r="F45" s="59">
        <v>12</v>
      </c>
      <c r="G45" s="18">
        <v>0</v>
      </c>
      <c r="H45" s="19">
        <f t="shared" si="7"/>
        <v>12</v>
      </c>
      <c r="I45" s="20" t="s">
        <v>17</v>
      </c>
      <c r="J45" s="47">
        <v>93.45</v>
      </c>
      <c r="K45" s="74">
        <f t="shared" si="9"/>
        <v>1121.4000000000001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4"/>
      <c r="AF45" s="14"/>
    </row>
    <row r="46" spans="1:32" ht="15.75" x14ac:dyDescent="0.25">
      <c r="A46" s="10"/>
      <c r="B46" s="80">
        <f>IF(I46&lt;&gt;"",1+MAX($B$7:B45),"")</f>
        <v>25</v>
      </c>
      <c r="C46" s="101"/>
      <c r="D46" s="63"/>
      <c r="E46" s="61" t="s">
        <v>39</v>
      </c>
      <c r="F46" s="59">
        <v>35</v>
      </c>
      <c r="G46" s="18">
        <v>0</v>
      </c>
      <c r="H46" s="19">
        <f t="shared" si="7"/>
        <v>35</v>
      </c>
      <c r="I46" s="20" t="s">
        <v>17</v>
      </c>
      <c r="J46" s="47">
        <v>97.5</v>
      </c>
      <c r="K46" s="74">
        <f t="shared" si="9"/>
        <v>3412.5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4"/>
      <c r="AF46" s="14"/>
    </row>
    <row r="47" spans="1:32" ht="15.75" x14ac:dyDescent="0.25">
      <c r="A47" s="10"/>
      <c r="B47" s="80">
        <f>IF(I47&lt;&gt;"",1+MAX($B$7:B46),"")</f>
        <v>26</v>
      </c>
      <c r="C47" s="101"/>
      <c r="D47" s="63"/>
      <c r="E47" s="62" t="s">
        <v>40</v>
      </c>
      <c r="F47" s="59">
        <v>16</v>
      </c>
      <c r="G47" s="18">
        <v>0</v>
      </c>
      <c r="H47" s="19">
        <f t="shared" si="7"/>
        <v>16</v>
      </c>
      <c r="I47" s="20" t="s">
        <v>17</v>
      </c>
      <c r="J47" s="47">
        <v>99.5</v>
      </c>
      <c r="K47" s="74">
        <f t="shared" si="9"/>
        <v>1592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4"/>
      <c r="AF47" s="14"/>
    </row>
    <row r="48" spans="1:32" ht="14.25" customHeight="1" x14ac:dyDescent="0.25">
      <c r="A48" s="10"/>
      <c r="B48" s="80">
        <f>IF(I48&lt;&gt;"",1+MAX($B$7:B47),"")</f>
        <v>27</v>
      </c>
      <c r="C48" s="101"/>
      <c r="D48" s="63"/>
      <c r="E48" s="61" t="s">
        <v>41</v>
      </c>
      <c r="F48" s="59">
        <v>11</v>
      </c>
      <c r="G48" s="18">
        <v>0</v>
      </c>
      <c r="H48" s="19">
        <f t="shared" si="7"/>
        <v>11</v>
      </c>
      <c r="I48" s="20" t="s">
        <v>17</v>
      </c>
      <c r="J48" s="47">
        <v>95</v>
      </c>
      <c r="K48" s="74">
        <f t="shared" si="9"/>
        <v>1045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4"/>
      <c r="AF48" s="14"/>
    </row>
    <row r="49" spans="1:32" ht="14.25" customHeight="1" x14ac:dyDescent="0.25">
      <c r="A49" s="10"/>
      <c r="B49" s="80">
        <f>IF(I49&lt;&gt;"",1+MAX($B$7:B48),"")</f>
        <v>28</v>
      </c>
      <c r="C49" s="101"/>
      <c r="D49" s="63"/>
      <c r="E49" s="62" t="s">
        <v>42</v>
      </c>
      <c r="F49" s="59">
        <v>13</v>
      </c>
      <c r="G49" s="18">
        <v>0</v>
      </c>
      <c r="H49" s="19">
        <f t="shared" si="7"/>
        <v>13</v>
      </c>
      <c r="I49" s="20" t="s">
        <v>17</v>
      </c>
      <c r="J49" s="47">
        <v>84.5</v>
      </c>
      <c r="K49" s="74">
        <f t="shared" si="9"/>
        <v>1098.5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4"/>
      <c r="AF49" s="14"/>
    </row>
    <row r="50" spans="1:32" ht="14.25" customHeight="1" x14ac:dyDescent="0.25">
      <c r="A50" s="10"/>
      <c r="B50" s="80">
        <f>IF(I50&lt;&gt;"",1+MAX($B$7:B49),"")</f>
        <v>29</v>
      </c>
      <c r="C50" s="101"/>
      <c r="D50" s="63"/>
      <c r="E50" s="61" t="s">
        <v>43</v>
      </c>
      <c r="F50" s="59">
        <v>3</v>
      </c>
      <c r="G50" s="18">
        <v>0</v>
      </c>
      <c r="H50" s="19">
        <f t="shared" si="7"/>
        <v>3</v>
      </c>
      <c r="I50" s="20" t="s">
        <v>17</v>
      </c>
      <c r="J50" s="47">
        <v>85.75</v>
      </c>
      <c r="K50" s="74">
        <f t="shared" ref="K50" si="10">+H50*J50</f>
        <v>257.25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4"/>
      <c r="AF50" s="14"/>
    </row>
    <row r="51" spans="1:32" ht="15.75" x14ac:dyDescent="0.25">
      <c r="A51" s="10"/>
      <c r="B51" s="80">
        <f>IF(I51&lt;&gt;"",1+MAX($B$7:B50),"")</f>
        <v>30</v>
      </c>
      <c r="C51" s="64"/>
      <c r="D51" s="63"/>
      <c r="E51" s="62" t="s">
        <v>44</v>
      </c>
      <c r="F51" s="59">
        <v>4</v>
      </c>
      <c r="G51" s="18">
        <v>0</v>
      </c>
      <c r="H51" s="19">
        <f t="shared" si="7"/>
        <v>4</v>
      </c>
      <c r="I51" s="20" t="s">
        <v>17</v>
      </c>
      <c r="J51" s="47">
        <v>65.989999999999995</v>
      </c>
      <c r="K51" s="74">
        <f>+H51*J51</f>
        <v>263.95999999999998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4"/>
      <c r="AF51" s="14"/>
    </row>
    <row r="52" spans="1:32" ht="15.75" x14ac:dyDescent="0.25">
      <c r="A52" s="10"/>
      <c r="B52" s="80" t="str">
        <f>IF(I52&lt;&gt;"",1+MAX($B$7:B51),"")</f>
        <v/>
      </c>
      <c r="C52" s="101"/>
      <c r="D52" s="63"/>
      <c r="E52" s="53" t="s">
        <v>49</v>
      </c>
      <c r="F52" s="59"/>
      <c r="G52" s="18"/>
      <c r="H52" s="19"/>
      <c r="I52" s="20"/>
      <c r="J52" s="47"/>
      <c r="K52" s="74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4"/>
      <c r="AF52" s="14"/>
    </row>
    <row r="53" spans="1:32" ht="15.75" x14ac:dyDescent="0.25">
      <c r="A53" s="10"/>
      <c r="B53" s="80">
        <f>IF(I53&lt;&gt;"",1+MAX($B$7:B52),"")</f>
        <v>31</v>
      </c>
      <c r="C53" s="101"/>
      <c r="D53" s="63"/>
      <c r="E53" s="61" t="s">
        <v>50</v>
      </c>
      <c r="F53" s="59">
        <v>966</v>
      </c>
      <c r="G53" s="18">
        <v>0.03</v>
      </c>
      <c r="H53" s="19">
        <f t="shared" si="7"/>
        <v>994.98</v>
      </c>
      <c r="I53" s="20" t="s">
        <v>53</v>
      </c>
      <c r="J53" s="117">
        <v>8.5</v>
      </c>
      <c r="K53" s="74">
        <f t="shared" ref="K53:K55" si="11">+H53*J53</f>
        <v>8457.33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4"/>
      <c r="AF53" s="14"/>
    </row>
    <row r="54" spans="1:32" ht="14.25" customHeight="1" x14ac:dyDescent="0.25">
      <c r="A54" s="10"/>
      <c r="B54" s="80">
        <f>IF(I54&lt;&gt;"",1+MAX($B$7:B53),"")</f>
        <v>32</v>
      </c>
      <c r="C54" s="101"/>
      <c r="D54" s="63"/>
      <c r="E54" s="61" t="s">
        <v>51</v>
      </c>
      <c r="F54" s="59">
        <v>608</v>
      </c>
      <c r="G54" s="18">
        <v>0.03</v>
      </c>
      <c r="H54" s="19">
        <f t="shared" si="7"/>
        <v>626.24</v>
      </c>
      <c r="I54" s="20" t="s">
        <v>53</v>
      </c>
      <c r="J54" s="117">
        <v>7.5</v>
      </c>
      <c r="K54" s="74">
        <f t="shared" si="11"/>
        <v>4696.8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4"/>
      <c r="AF54" s="14"/>
    </row>
    <row r="55" spans="1:32" ht="14.25" customHeight="1" x14ac:dyDescent="0.25">
      <c r="A55" s="10"/>
      <c r="B55" s="80">
        <f>IF(I55&lt;&gt;"",1+MAX($B$7:B54),"")</f>
        <v>33</v>
      </c>
      <c r="C55" s="101"/>
      <c r="D55" s="63"/>
      <c r="E55" s="61" t="s">
        <v>52</v>
      </c>
      <c r="F55" s="59">
        <v>235</v>
      </c>
      <c r="G55" s="18">
        <v>0.03</v>
      </c>
      <c r="H55" s="19">
        <f t="shared" si="7"/>
        <v>242.05</v>
      </c>
      <c r="I55" s="20" t="s">
        <v>53</v>
      </c>
      <c r="J55" s="117">
        <v>10.5</v>
      </c>
      <c r="K55" s="74">
        <f t="shared" si="11"/>
        <v>2541.5250000000001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4"/>
      <c r="AF55" s="14"/>
    </row>
    <row r="56" spans="1:32" ht="14.25" customHeight="1" x14ac:dyDescent="0.25">
      <c r="A56" s="10"/>
      <c r="B56" s="80" t="str">
        <f>IF(I56&lt;&gt;"",1+MAX($B$7:B55),"")</f>
        <v/>
      </c>
      <c r="C56" s="101"/>
      <c r="D56" s="63"/>
      <c r="E56" s="53" t="s">
        <v>54</v>
      </c>
      <c r="F56" s="59"/>
      <c r="G56" s="18"/>
      <c r="H56" s="19"/>
      <c r="I56" s="20"/>
      <c r="J56" s="47"/>
      <c r="K56" s="74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4"/>
      <c r="AF56" s="14"/>
    </row>
    <row r="57" spans="1:32" ht="15.75" x14ac:dyDescent="0.25">
      <c r="A57" s="10"/>
      <c r="B57" s="80">
        <f>IF(I57&lt;&gt;"",1+MAX($B$7:B56),"")</f>
        <v>34</v>
      </c>
      <c r="C57" s="101"/>
      <c r="D57" s="63"/>
      <c r="E57" s="62" t="s">
        <v>55</v>
      </c>
      <c r="F57" s="115">
        <v>105.7</v>
      </c>
      <c r="G57" s="18">
        <v>0.03</v>
      </c>
      <c r="H57" s="19">
        <f>F57*(1+G57)</f>
        <v>108.87100000000001</v>
      </c>
      <c r="I57" s="20" t="s">
        <v>53</v>
      </c>
      <c r="J57" s="118">
        <v>48.5</v>
      </c>
      <c r="K57" s="74">
        <f>+H57*J57</f>
        <v>5280.2435000000005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4"/>
      <c r="AF57" s="14"/>
    </row>
    <row r="58" spans="1:32" ht="15.75" x14ac:dyDescent="0.25">
      <c r="A58" s="10"/>
      <c r="B58" s="80">
        <f>IF(I58&lt;&gt;"",1+MAX($B$7:B57),"")</f>
        <v>35</v>
      </c>
      <c r="C58" s="64"/>
      <c r="D58" s="63"/>
      <c r="E58" s="62" t="s">
        <v>56</v>
      </c>
      <c r="F58" s="115">
        <v>207.18</v>
      </c>
      <c r="G58" s="18">
        <v>0.03</v>
      </c>
      <c r="H58" s="19">
        <f t="shared" si="7"/>
        <v>213.39540000000002</v>
      </c>
      <c r="I58" s="20" t="s">
        <v>53</v>
      </c>
      <c r="J58" s="118">
        <v>42.5</v>
      </c>
      <c r="K58" s="74">
        <f>+H58*J58</f>
        <v>9069.3045000000002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4"/>
      <c r="AF58" s="14"/>
    </row>
    <row r="59" spans="1:32" ht="15.75" x14ac:dyDescent="0.25">
      <c r="A59" s="10"/>
      <c r="B59" s="80">
        <f>IF(I59&lt;&gt;"",1+MAX($B$7:B58),"")</f>
        <v>36</v>
      </c>
      <c r="C59" s="101"/>
      <c r="D59" s="63"/>
      <c r="E59" s="62" t="s">
        <v>57</v>
      </c>
      <c r="F59" s="115">
        <v>270.83</v>
      </c>
      <c r="G59" s="18">
        <v>0.03</v>
      </c>
      <c r="H59" s="19">
        <f t="shared" si="7"/>
        <v>278.95490000000001</v>
      </c>
      <c r="I59" s="20" t="s">
        <v>53</v>
      </c>
      <c r="J59" s="118">
        <v>34.5</v>
      </c>
      <c r="K59" s="74">
        <f t="shared" ref="K59" si="12">+H59*J59</f>
        <v>9623.9440500000001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4"/>
      <c r="AF59" s="14"/>
    </row>
    <row r="60" spans="1:32" ht="14.25" customHeight="1" x14ac:dyDescent="0.25">
      <c r="A60" s="10"/>
      <c r="B60" s="80">
        <f>IF(I60&lt;&gt;"",1+MAX($B$7:B59),"")</f>
        <v>37</v>
      </c>
      <c r="C60" s="101"/>
      <c r="D60" s="63"/>
      <c r="E60" s="62" t="s">
        <v>58</v>
      </c>
      <c r="F60" s="115">
        <v>177.04</v>
      </c>
      <c r="G60" s="18">
        <v>0.03</v>
      </c>
      <c r="H60" s="19">
        <f t="shared" ref="H60:H87" si="13">F60*(1+G60)</f>
        <v>182.35120000000001</v>
      </c>
      <c r="I60" s="20" t="s">
        <v>53</v>
      </c>
      <c r="J60" s="118">
        <v>36.5</v>
      </c>
      <c r="K60" s="74">
        <f t="shared" ref="K60:K61" si="14">+H60*J60</f>
        <v>6655.8188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4"/>
      <c r="AF60" s="14"/>
    </row>
    <row r="61" spans="1:32" ht="14.25" customHeight="1" x14ac:dyDescent="0.25">
      <c r="A61" s="10"/>
      <c r="B61" s="80">
        <f>IF(I61&lt;&gt;"",1+MAX($B$7:B60),"")</f>
        <v>38</v>
      </c>
      <c r="C61" s="101"/>
      <c r="D61" s="63"/>
      <c r="E61" s="62" t="s">
        <v>59</v>
      </c>
      <c r="F61" s="115">
        <v>207.37</v>
      </c>
      <c r="G61" s="18">
        <v>0.03</v>
      </c>
      <c r="H61" s="19">
        <f t="shared" si="13"/>
        <v>213.59110000000001</v>
      </c>
      <c r="I61" s="20" t="s">
        <v>53</v>
      </c>
      <c r="J61" s="118">
        <v>26.35</v>
      </c>
      <c r="K61" s="74">
        <f t="shared" si="14"/>
        <v>5628.1254850000005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4"/>
      <c r="AF61" s="14"/>
    </row>
    <row r="62" spans="1:32" ht="15.75" x14ac:dyDescent="0.25">
      <c r="A62" s="10"/>
      <c r="B62" s="80">
        <f>IF(I62&lt;&gt;"",1+MAX($B$7:B61),"")</f>
        <v>39</v>
      </c>
      <c r="C62" s="64"/>
      <c r="D62" s="63"/>
      <c r="E62" s="62" t="s">
        <v>60</v>
      </c>
      <c r="F62" s="115">
        <v>86.3</v>
      </c>
      <c r="G62" s="18">
        <v>0.03</v>
      </c>
      <c r="H62" s="19">
        <f t="shared" si="13"/>
        <v>88.888999999999996</v>
      </c>
      <c r="I62" s="20" t="s">
        <v>53</v>
      </c>
      <c r="J62" s="118">
        <v>29.5</v>
      </c>
      <c r="K62" s="74">
        <f>+H62*J62</f>
        <v>2622.2255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4"/>
      <c r="AF62" s="14"/>
    </row>
    <row r="63" spans="1:32" ht="15.75" x14ac:dyDescent="0.25">
      <c r="A63" s="10"/>
      <c r="B63" s="80">
        <f>IF(I63&lt;&gt;"",1+MAX($B$7:B62),"")</f>
        <v>40</v>
      </c>
      <c r="C63" s="101"/>
      <c r="D63" s="63"/>
      <c r="E63" s="62" t="s">
        <v>61</v>
      </c>
      <c r="F63" s="115">
        <v>3.63</v>
      </c>
      <c r="G63" s="18">
        <v>0.03</v>
      </c>
      <c r="H63" s="19">
        <f t="shared" si="13"/>
        <v>3.7389000000000001</v>
      </c>
      <c r="I63" s="20" t="s">
        <v>53</v>
      </c>
      <c r="J63" s="118">
        <v>8.5</v>
      </c>
      <c r="K63" s="74">
        <f t="shared" ref="K63:K67" si="15">+H63*J63</f>
        <v>31.780650000000001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4"/>
      <c r="AF63" s="14"/>
    </row>
    <row r="64" spans="1:32" ht="15.75" x14ac:dyDescent="0.25">
      <c r="A64" s="10"/>
      <c r="B64" s="80">
        <f>IF(I64&lt;&gt;"",1+MAX($B$7:B63),"")</f>
        <v>41</v>
      </c>
      <c r="C64" s="101"/>
      <c r="D64" s="63"/>
      <c r="E64" s="62" t="s">
        <v>62</v>
      </c>
      <c r="F64" s="115">
        <v>1049.95</v>
      </c>
      <c r="G64" s="18">
        <v>0.03</v>
      </c>
      <c r="H64" s="19">
        <f t="shared" si="13"/>
        <v>1081.4485</v>
      </c>
      <c r="I64" s="20" t="s">
        <v>53</v>
      </c>
      <c r="J64" s="118">
        <v>18.5</v>
      </c>
      <c r="K64" s="74">
        <f t="shared" si="15"/>
        <v>20006.79725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4"/>
      <c r="AF64" s="14"/>
    </row>
    <row r="65" spans="1:32" ht="14.25" customHeight="1" x14ac:dyDescent="0.25">
      <c r="A65" s="10"/>
      <c r="B65" s="80">
        <f>IF(I65&lt;&gt;"",1+MAX($B$7:B64),"")</f>
        <v>42</v>
      </c>
      <c r="C65" s="101"/>
      <c r="D65" s="63"/>
      <c r="E65" s="62" t="s">
        <v>63</v>
      </c>
      <c r="F65" s="115">
        <v>688.3</v>
      </c>
      <c r="G65" s="18">
        <v>0.03</v>
      </c>
      <c r="H65" s="19">
        <f t="shared" si="13"/>
        <v>708.94899999999996</v>
      </c>
      <c r="I65" s="20" t="s">
        <v>53</v>
      </c>
      <c r="J65" s="118">
        <v>26.5</v>
      </c>
      <c r="K65" s="74">
        <f t="shared" si="15"/>
        <v>18787.148499999999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4"/>
      <c r="AF65" s="14"/>
    </row>
    <row r="66" spans="1:32" ht="14.25" customHeight="1" x14ac:dyDescent="0.25">
      <c r="A66" s="10"/>
      <c r="B66" s="80">
        <f>IF(I66&lt;&gt;"",1+MAX($B$7:B65),"")</f>
        <v>43</v>
      </c>
      <c r="C66" s="101"/>
      <c r="D66" s="63"/>
      <c r="E66" s="62" t="s">
        <v>64</v>
      </c>
      <c r="F66" s="115">
        <v>465</v>
      </c>
      <c r="G66" s="18">
        <v>0.03</v>
      </c>
      <c r="H66" s="19">
        <f t="shared" si="13"/>
        <v>478.95</v>
      </c>
      <c r="I66" s="20" t="s">
        <v>53</v>
      </c>
      <c r="J66" s="118">
        <v>28.5</v>
      </c>
      <c r="K66" s="74">
        <f t="shared" si="15"/>
        <v>13650.074999999999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4"/>
      <c r="AF66" s="14"/>
    </row>
    <row r="67" spans="1:32" ht="14.25" customHeight="1" x14ac:dyDescent="0.25">
      <c r="A67" s="10"/>
      <c r="B67" s="80">
        <f>IF(I67&lt;&gt;"",1+MAX($B$7:B66),"")</f>
        <v>44</v>
      </c>
      <c r="C67" s="101"/>
      <c r="D67" s="63"/>
      <c r="E67" s="62" t="s">
        <v>65</v>
      </c>
      <c r="F67" s="115">
        <v>141.30000000000001</v>
      </c>
      <c r="G67" s="18">
        <v>0.03</v>
      </c>
      <c r="H67" s="19">
        <f t="shared" si="13"/>
        <v>145.53900000000002</v>
      </c>
      <c r="I67" s="20" t="s">
        <v>53</v>
      </c>
      <c r="J67" s="118">
        <v>25.5</v>
      </c>
      <c r="K67" s="74">
        <f t="shared" si="15"/>
        <v>3711.2445000000002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4"/>
      <c r="AF67" s="14"/>
    </row>
    <row r="68" spans="1:32" ht="15.75" x14ac:dyDescent="0.25">
      <c r="A68" s="10"/>
      <c r="B68" s="80">
        <f>IF(I68&lt;&gt;"",1+MAX($B$7:B67),"")</f>
        <v>45</v>
      </c>
      <c r="C68" s="64"/>
      <c r="D68" s="63"/>
      <c r="E68" s="62" t="s">
        <v>66</v>
      </c>
      <c r="F68" s="115">
        <v>36.46</v>
      </c>
      <c r="G68" s="18">
        <v>0.03</v>
      </c>
      <c r="H68" s="19">
        <f t="shared" si="13"/>
        <v>37.553800000000003</v>
      </c>
      <c r="I68" s="20" t="s">
        <v>53</v>
      </c>
      <c r="J68" s="118">
        <v>24.5</v>
      </c>
      <c r="K68" s="74">
        <f>+H68*J68</f>
        <v>920.06810000000007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4"/>
      <c r="AF68" s="14"/>
    </row>
    <row r="69" spans="1:32" ht="15.75" x14ac:dyDescent="0.25">
      <c r="A69" s="10"/>
      <c r="B69" s="80">
        <f>IF(I69&lt;&gt;"",1+MAX($B$7:B68),"")</f>
        <v>46</v>
      </c>
      <c r="C69" s="101"/>
      <c r="D69" s="63"/>
      <c r="E69" s="62" t="s">
        <v>67</v>
      </c>
      <c r="F69" s="115">
        <v>5.89</v>
      </c>
      <c r="G69" s="18">
        <v>0.03</v>
      </c>
      <c r="H69" s="19">
        <f t="shared" si="13"/>
        <v>6.0667</v>
      </c>
      <c r="I69" s="20" t="s">
        <v>53</v>
      </c>
      <c r="J69" s="118">
        <v>49.5</v>
      </c>
      <c r="K69" s="74">
        <f t="shared" ref="K69:K73" si="16">+H69*J69</f>
        <v>300.30165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4"/>
      <c r="AF69" s="14"/>
    </row>
    <row r="70" spans="1:32" ht="15.75" x14ac:dyDescent="0.25">
      <c r="A70" s="10"/>
      <c r="B70" s="80">
        <f>IF(I70&lt;&gt;"",1+MAX($B$7:B69),"")</f>
        <v>47</v>
      </c>
      <c r="C70" s="101"/>
      <c r="D70" s="63"/>
      <c r="E70" s="62" t="s">
        <v>68</v>
      </c>
      <c r="F70" s="115">
        <v>40.9</v>
      </c>
      <c r="G70" s="18">
        <v>0.03</v>
      </c>
      <c r="H70" s="19">
        <f t="shared" si="13"/>
        <v>42.127000000000002</v>
      </c>
      <c r="I70" s="20" t="s">
        <v>53</v>
      </c>
      <c r="J70" s="118">
        <v>36.5</v>
      </c>
      <c r="K70" s="74">
        <f t="shared" si="16"/>
        <v>1537.6355000000001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4"/>
      <c r="AF70" s="14"/>
    </row>
    <row r="71" spans="1:32" ht="14.25" customHeight="1" x14ac:dyDescent="0.25">
      <c r="A71" s="10"/>
      <c r="B71" s="80">
        <f>IF(I71&lt;&gt;"",1+MAX($B$7:B70),"")</f>
        <v>48</v>
      </c>
      <c r="C71" s="101"/>
      <c r="D71" s="63"/>
      <c r="E71" s="62" t="s">
        <v>69</v>
      </c>
      <c r="F71" s="115">
        <v>69.91</v>
      </c>
      <c r="G71" s="18">
        <v>0.03</v>
      </c>
      <c r="H71" s="19">
        <f t="shared" si="13"/>
        <v>72.007300000000001</v>
      </c>
      <c r="I71" s="20" t="s">
        <v>53</v>
      </c>
      <c r="J71" s="118">
        <v>30.5</v>
      </c>
      <c r="K71" s="74">
        <f t="shared" si="16"/>
        <v>2196.2226500000002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4"/>
      <c r="AF71" s="14"/>
    </row>
    <row r="72" spans="1:32" ht="14.25" customHeight="1" x14ac:dyDescent="0.25">
      <c r="A72" s="10"/>
      <c r="B72" s="80">
        <f>IF(I72&lt;&gt;"",1+MAX($B$7:B71),"")</f>
        <v>49</v>
      </c>
      <c r="C72" s="101"/>
      <c r="D72" s="63"/>
      <c r="E72" s="62" t="s">
        <v>70</v>
      </c>
      <c r="F72" s="115">
        <v>6.77</v>
      </c>
      <c r="G72" s="18">
        <v>0.03</v>
      </c>
      <c r="H72" s="19">
        <f t="shared" si="13"/>
        <v>6.9730999999999996</v>
      </c>
      <c r="I72" s="20" t="s">
        <v>53</v>
      </c>
      <c r="J72" s="118">
        <v>29.25</v>
      </c>
      <c r="K72" s="74">
        <f t="shared" si="16"/>
        <v>203.96317499999998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4"/>
      <c r="AF72" s="14"/>
    </row>
    <row r="73" spans="1:32" ht="14.25" customHeight="1" x14ac:dyDescent="0.25">
      <c r="A73" s="10"/>
      <c r="B73" s="80">
        <f>IF(I73&lt;&gt;"",1+MAX($B$7:B72),"")</f>
        <v>50</v>
      </c>
      <c r="C73" s="101"/>
      <c r="D73" s="63"/>
      <c r="E73" s="62" t="s">
        <v>71</v>
      </c>
      <c r="F73" s="115">
        <v>94.85</v>
      </c>
      <c r="G73" s="18">
        <v>0.03</v>
      </c>
      <c r="H73" s="19">
        <f t="shared" si="13"/>
        <v>97.695499999999996</v>
      </c>
      <c r="I73" s="20" t="s">
        <v>53</v>
      </c>
      <c r="J73" s="118">
        <v>31.5</v>
      </c>
      <c r="K73" s="74">
        <f t="shared" si="16"/>
        <v>3077.40825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4"/>
      <c r="AF73" s="14"/>
    </row>
    <row r="74" spans="1:32" ht="15.75" x14ac:dyDescent="0.25">
      <c r="A74" s="10"/>
      <c r="B74" s="80">
        <f>IF(I74&lt;&gt;"",1+MAX($B$7:B73),"")</f>
        <v>51</v>
      </c>
      <c r="C74" s="64"/>
      <c r="D74" s="63"/>
      <c r="E74" s="62" t="s">
        <v>72</v>
      </c>
      <c r="F74" s="115">
        <v>826.96</v>
      </c>
      <c r="G74" s="18">
        <v>0.03</v>
      </c>
      <c r="H74" s="19">
        <f t="shared" si="13"/>
        <v>851.76880000000006</v>
      </c>
      <c r="I74" s="20" t="s">
        <v>53</v>
      </c>
      <c r="J74" s="118">
        <v>28.25</v>
      </c>
      <c r="K74" s="74">
        <f>+H74*J74</f>
        <v>24062.4686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4"/>
      <c r="AF74" s="14"/>
    </row>
    <row r="75" spans="1:32" ht="15.75" x14ac:dyDescent="0.25">
      <c r="A75" s="10"/>
      <c r="B75" s="80">
        <f>IF(I75&lt;&gt;"",1+MAX($B$7:B74),"")</f>
        <v>52</v>
      </c>
      <c r="C75" s="101"/>
      <c r="D75" s="63"/>
      <c r="E75" s="62" t="s">
        <v>73</v>
      </c>
      <c r="F75" s="115">
        <v>130.02000000000001</v>
      </c>
      <c r="G75" s="18">
        <v>0.03</v>
      </c>
      <c r="H75" s="19">
        <f t="shared" si="13"/>
        <v>133.92060000000001</v>
      </c>
      <c r="I75" s="20" t="s">
        <v>53</v>
      </c>
      <c r="J75" s="118">
        <v>44.5</v>
      </c>
      <c r="K75" s="74">
        <f t="shared" ref="K75:K79" si="17">+H75*J75</f>
        <v>5959.4666999999999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4"/>
      <c r="AF75" s="14"/>
    </row>
    <row r="76" spans="1:32" ht="15.75" x14ac:dyDescent="0.25">
      <c r="A76" s="10"/>
      <c r="B76" s="80">
        <f>IF(I76&lt;&gt;"",1+MAX($B$7:B75),"")</f>
        <v>53</v>
      </c>
      <c r="C76" s="101"/>
      <c r="D76" s="63"/>
      <c r="E76" s="62" t="s">
        <v>74</v>
      </c>
      <c r="F76" s="115">
        <v>129.69999999999999</v>
      </c>
      <c r="G76" s="18">
        <v>0.03</v>
      </c>
      <c r="H76" s="19">
        <f t="shared" si="13"/>
        <v>133.59099999999998</v>
      </c>
      <c r="I76" s="20" t="s">
        <v>53</v>
      </c>
      <c r="J76" s="118">
        <v>20</v>
      </c>
      <c r="K76" s="74">
        <f t="shared" si="17"/>
        <v>2671.8199999999997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4"/>
      <c r="AF76" s="14"/>
    </row>
    <row r="77" spans="1:32" ht="14.25" customHeight="1" x14ac:dyDescent="0.25">
      <c r="A77" s="10"/>
      <c r="B77" s="80">
        <f>IF(I77&lt;&gt;"",1+MAX($B$7:B76),"")</f>
        <v>54</v>
      </c>
      <c r="C77" s="101"/>
      <c r="D77" s="63"/>
      <c r="E77" s="62" t="s">
        <v>75</v>
      </c>
      <c r="F77" s="115">
        <v>149.85</v>
      </c>
      <c r="G77" s="18">
        <v>0.03</v>
      </c>
      <c r="H77" s="19">
        <f t="shared" si="13"/>
        <v>154.34549999999999</v>
      </c>
      <c r="I77" s="20" t="s">
        <v>53</v>
      </c>
      <c r="J77" s="118">
        <v>27.5</v>
      </c>
      <c r="K77" s="74">
        <f t="shared" si="17"/>
        <v>4244.5012499999993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4"/>
      <c r="AF77" s="14"/>
    </row>
    <row r="78" spans="1:32" ht="14.25" customHeight="1" x14ac:dyDescent="0.25">
      <c r="A78" s="10"/>
      <c r="B78" s="80">
        <f>IF(I78&lt;&gt;"",1+MAX($B$7:B77),"")</f>
        <v>55</v>
      </c>
      <c r="C78" s="101"/>
      <c r="D78" s="63"/>
      <c r="E78" s="62" t="s">
        <v>76</v>
      </c>
      <c r="F78" s="115">
        <v>215.33</v>
      </c>
      <c r="G78" s="18">
        <v>0.03</v>
      </c>
      <c r="H78" s="19">
        <f t="shared" si="13"/>
        <v>221.78990000000002</v>
      </c>
      <c r="I78" s="20" t="s">
        <v>53</v>
      </c>
      <c r="J78" s="118">
        <v>22.3</v>
      </c>
      <c r="K78" s="74">
        <f t="shared" si="17"/>
        <v>4945.9147700000003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4"/>
      <c r="AF78" s="14"/>
    </row>
    <row r="79" spans="1:32" ht="14.25" customHeight="1" x14ac:dyDescent="0.25">
      <c r="A79" s="10"/>
      <c r="B79" s="80">
        <f>IF(I79&lt;&gt;"",1+MAX($B$7:B78),"")</f>
        <v>56</v>
      </c>
      <c r="C79" s="101"/>
      <c r="D79" s="63"/>
      <c r="E79" s="62" t="s">
        <v>77</v>
      </c>
      <c r="F79" s="115">
        <v>51.49</v>
      </c>
      <c r="G79" s="18">
        <v>0.03</v>
      </c>
      <c r="H79" s="19">
        <f t="shared" si="13"/>
        <v>53.034700000000001</v>
      </c>
      <c r="I79" s="20" t="s">
        <v>53</v>
      </c>
      <c r="J79" s="118">
        <v>35.5</v>
      </c>
      <c r="K79" s="74">
        <f t="shared" si="17"/>
        <v>1882.7318500000001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4"/>
      <c r="AF79" s="14"/>
    </row>
    <row r="80" spans="1:32" ht="15.75" x14ac:dyDescent="0.25">
      <c r="A80" s="10"/>
      <c r="B80" s="80">
        <f>IF(I80&lt;&gt;"",1+MAX($B$7:B79),"")</f>
        <v>57</v>
      </c>
      <c r="C80" s="64"/>
      <c r="D80" s="63"/>
      <c r="E80" s="62" t="s">
        <v>78</v>
      </c>
      <c r="F80" s="115">
        <v>169.28</v>
      </c>
      <c r="G80" s="18">
        <v>0.03</v>
      </c>
      <c r="H80" s="19">
        <f t="shared" si="13"/>
        <v>174.35840000000002</v>
      </c>
      <c r="I80" s="20" t="s">
        <v>53</v>
      </c>
      <c r="J80" s="118">
        <v>37.5</v>
      </c>
      <c r="K80" s="74">
        <f>+H80*J80</f>
        <v>6538.4400000000005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4"/>
      <c r="AF80" s="14"/>
    </row>
    <row r="81" spans="1:32" ht="15.75" x14ac:dyDescent="0.25">
      <c r="A81" s="10"/>
      <c r="B81" s="80">
        <f>IF(I81&lt;&gt;"",1+MAX($B$7:B80),"")</f>
        <v>58</v>
      </c>
      <c r="C81" s="101"/>
      <c r="D81" s="63"/>
      <c r="E81" s="62" t="s">
        <v>79</v>
      </c>
      <c r="F81" s="115">
        <v>17.079999999999998</v>
      </c>
      <c r="G81" s="18">
        <v>0.03</v>
      </c>
      <c r="H81" s="19">
        <f t="shared" si="13"/>
        <v>17.592399999999998</v>
      </c>
      <c r="I81" s="20" t="s">
        <v>53</v>
      </c>
      <c r="J81" s="118">
        <v>25.35</v>
      </c>
      <c r="K81" s="74">
        <f t="shared" ref="K81:K85" si="18">+H81*J81</f>
        <v>445.96733999999998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4"/>
      <c r="AF81" s="14"/>
    </row>
    <row r="82" spans="1:32" ht="15.75" x14ac:dyDescent="0.25">
      <c r="A82" s="10"/>
      <c r="B82" s="80">
        <f>IF(I82&lt;&gt;"",1+MAX($B$7:B81),"")</f>
        <v>59</v>
      </c>
      <c r="C82" s="101"/>
      <c r="D82" s="63"/>
      <c r="E82" s="62" t="s">
        <v>80</v>
      </c>
      <c r="F82" s="115">
        <v>13.81</v>
      </c>
      <c r="G82" s="18">
        <v>0.03</v>
      </c>
      <c r="H82" s="19">
        <f t="shared" si="13"/>
        <v>14.224300000000001</v>
      </c>
      <c r="I82" s="20" t="s">
        <v>53</v>
      </c>
      <c r="J82" s="118">
        <v>38.5</v>
      </c>
      <c r="K82" s="74">
        <f t="shared" si="18"/>
        <v>547.63555000000008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4"/>
      <c r="AF82" s="14"/>
    </row>
    <row r="83" spans="1:32" ht="14.25" customHeight="1" x14ac:dyDescent="0.25">
      <c r="A83" s="10"/>
      <c r="B83" s="80">
        <f>IF(I83&lt;&gt;"",1+MAX($B$7:B82),"")</f>
        <v>60</v>
      </c>
      <c r="C83" s="101"/>
      <c r="D83" s="63"/>
      <c r="E83" s="62" t="s">
        <v>59</v>
      </c>
      <c r="F83" s="115">
        <v>26.54</v>
      </c>
      <c r="G83" s="18">
        <v>0.03</v>
      </c>
      <c r="H83" s="19">
        <f t="shared" si="13"/>
        <v>27.336199999999998</v>
      </c>
      <c r="I83" s="20" t="s">
        <v>53</v>
      </c>
      <c r="J83" s="118">
        <v>28.35</v>
      </c>
      <c r="K83" s="74">
        <f t="shared" si="18"/>
        <v>774.98126999999999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4"/>
      <c r="AF83" s="14"/>
    </row>
    <row r="84" spans="1:32" ht="14.25" customHeight="1" x14ac:dyDescent="0.25">
      <c r="A84" s="10"/>
      <c r="B84" s="80">
        <f>IF(I84&lt;&gt;"",1+MAX($B$7:B83),"")</f>
        <v>61</v>
      </c>
      <c r="C84" s="101"/>
      <c r="D84" s="63"/>
      <c r="E84" s="62" t="s">
        <v>81</v>
      </c>
      <c r="F84" s="115">
        <v>53.85</v>
      </c>
      <c r="G84" s="18">
        <v>0.03</v>
      </c>
      <c r="H84" s="19">
        <f t="shared" si="13"/>
        <v>55.465500000000006</v>
      </c>
      <c r="I84" s="20" t="s">
        <v>53</v>
      </c>
      <c r="J84" s="118">
        <v>25.67</v>
      </c>
      <c r="K84" s="74">
        <f t="shared" si="18"/>
        <v>1423.7993850000003</v>
      </c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4"/>
      <c r="AF84" s="14"/>
    </row>
    <row r="85" spans="1:32" ht="14.25" customHeight="1" x14ac:dyDescent="0.25">
      <c r="A85" s="10"/>
      <c r="B85" s="80">
        <f>IF(I85&lt;&gt;"",1+MAX($B$7:B84),"")</f>
        <v>62</v>
      </c>
      <c r="C85" s="101"/>
      <c r="D85" s="63"/>
      <c r="E85" s="62" t="s">
        <v>82</v>
      </c>
      <c r="F85" s="115">
        <v>9.4</v>
      </c>
      <c r="G85" s="18">
        <v>0.03</v>
      </c>
      <c r="H85" s="19">
        <f t="shared" si="13"/>
        <v>9.6820000000000004</v>
      </c>
      <c r="I85" s="20" t="s">
        <v>53</v>
      </c>
      <c r="J85" s="118">
        <v>26.85</v>
      </c>
      <c r="K85" s="74">
        <f t="shared" si="18"/>
        <v>259.96170000000001</v>
      </c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4"/>
      <c r="AF85" s="14"/>
    </row>
    <row r="86" spans="1:32" ht="15.75" x14ac:dyDescent="0.25">
      <c r="A86" s="10"/>
      <c r="B86" s="80">
        <f>IF(I86&lt;&gt;"",1+MAX($B$7:B85),"")</f>
        <v>63</v>
      </c>
      <c r="C86" s="64"/>
      <c r="D86" s="63"/>
      <c r="E86" s="62" t="s">
        <v>83</v>
      </c>
      <c r="F86" s="115">
        <v>35</v>
      </c>
      <c r="G86" s="18">
        <v>0.03</v>
      </c>
      <c r="H86" s="19">
        <f t="shared" si="13"/>
        <v>36.050000000000004</v>
      </c>
      <c r="I86" s="20" t="s">
        <v>53</v>
      </c>
      <c r="J86" s="118">
        <v>39.5</v>
      </c>
      <c r="K86" s="74">
        <f>+H86*J86</f>
        <v>1423.9750000000001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4"/>
      <c r="AF86" s="14"/>
    </row>
    <row r="87" spans="1:32" ht="15.75" x14ac:dyDescent="0.25">
      <c r="A87" s="10"/>
      <c r="B87" s="80">
        <f>IF(I87&lt;&gt;"",1+MAX($B$7:B86),"")</f>
        <v>64</v>
      </c>
      <c r="C87" s="101"/>
      <c r="D87" s="63"/>
      <c r="E87" s="62" t="s">
        <v>84</v>
      </c>
      <c r="F87" s="115">
        <v>11.69</v>
      </c>
      <c r="G87" s="18">
        <v>0.03</v>
      </c>
      <c r="H87" s="19">
        <f t="shared" si="13"/>
        <v>12.040699999999999</v>
      </c>
      <c r="I87" s="20" t="s">
        <v>53</v>
      </c>
      <c r="J87" s="118">
        <v>22.5</v>
      </c>
      <c r="K87" s="74">
        <f t="shared" ref="K87" si="19">+H87*J87</f>
        <v>270.91575</v>
      </c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4"/>
      <c r="AF87" s="14"/>
    </row>
    <row r="88" spans="1:32" ht="14.25" customHeight="1" x14ac:dyDescent="0.25">
      <c r="A88" s="10"/>
      <c r="B88" s="80">
        <f>IF(I88&lt;&gt;"",1+MAX($B$7:B87),"")</f>
        <v>65</v>
      </c>
      <c r="C88" s="101"/>
      <c r="D88" s="63"/>
      <c r="E88" s="62" t="s">
        <v>85</v>
      </c>
      <c r="F88" s="115">
        <v>11.88</v>
      </c>
      <c r="G88" s="18">
        <v>0.03</v>
      </c>
      <c r="H88" s="19">
        <f t="shared" si="7"/>
        <v>12.236400000000001</v>
      </c>
      <c r="I88" s="20" t="s">
        <v>53</v>
      </c>
      <c r="J88" s="118">
        <v>16.5</v>
      </c>
      <c r="K88" s="74">
        <f t="shared" si="8"/>
        <v>201.90060000000003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4"/>
      <c r="AF88" s="14"/>
    </row>
    <row r="89" spans="1:32" ht="14.25" customHeight="1" x14ac:dyDescent="0.25">
      <c r="A89" s="10"/>
      <c r="B89" s="80">
        <f>IF(I89&lt;&gt;"",1+MAX($B$7:B88),"")</f>
        <v>66</v>
      </c>
      <c r="C89" s="101"/>
      <c r="D89" s="63"/>
      <c r="E89" s="62" t="s">
        <v>86</v>
      </c>
      <c r="F89" s="115">
        <v>31.44</v>
      </c>
      <c r="G89" s="18">
        <v>0.03</v>
      </c>
      <c r="H89" s="19">
        <f t="shared" si="7"/>
        <v>32.383200000000002</v>
      </c>
      <c r="I89" s="20" t="s">
        <v>53</v>
      </c>
      <c r="J89" s="118">
        <v>14.5</v>
      </c>
      <c r="K89" s="74">
        <f t="shared" si="8"/>
        <v>469.55640000000005</v>
      </c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4"/>
      <c r="AF89" s="14"/>
    </row>
    <row r="90" spans="1:32" ht="15.75" x14ac:dyDescent="0.25">
      <c r="A90" s="10"/>
      <c r="B90" s="80">
        <f>IF(I90&lt;&gt;"",1+MAX($B$7:B89),"")</f>
        <v>67</v>
      </c>
      <c r="C90" s="64"/>
      <c r="D90" s="63"/>
      <c r="E90" s="62" t="s">
        <v>87</v>
      </c>
      <c r="F90" s="115">
        <v>91.51</v>
      </c>
      <c r="G90" s="18">
        <v>0.03</v>
      </c>
      <c r="H90" s="19">
        <f t="shared" si="7"/>
        <v>94.255300000000005</v>
      </c>
      <c r="I90" s="20" t="s">
        <v>53</v>
      </c>
      <c r="J90" s="118">
        <v>20.5</v>
      </c>
      <c r="K90" s="74">
        <f>+H90*J90</f>
        <v>1932.2336500000001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4"/>
      <c r="AF90" s="14"/>
    </row>
    <row r="91" spans="1:32" ht="14.25" customHeight="1" x14ac:dyDescent="0.25">
      <c r="A91" s="10"/>
      <c r="B91" s="80" t="str">
        <f>IF(I91&lt;&gt;"",1+MAX($B$7:B90),"")</f>
        <v/>
      </c>
      <c r="C91" s="101"/>
      <c r="D91" s="63"/>
      <c r="E91" s="53" t="s">
        <v>48</v>
      </c>
      <c r="F91" s="59"/>
      <c r="G91" s="18"/>
      <c r="H91" s="19"/>
      <c r="I91" s="20"/>
      <c r="J91" s="118"/>
      <c r="K91" s="74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4"/>
      <c r="AF91" s="14"/>
    </row>
    <row r="92" spans="1:32" ht="15.75" x14ac:dyDescent="0.25">
      <c r="A92" s="10"/>
      <c r="B92" s="80">
        <f>IF(I92&lt;&gt;"",1+MAX($B$7:B91),"")</f>
        <v>68</v>
      </c>
      <c r="C92" s="101"/>
      <c r="D92" s="63"/>
      <c r="E92" s="61" t="s">
        <v>30</v>
      </c>
      <c r="F92" s="59">
        <v>24</v>
      </c>
      <c r="G92" s="18">
        <v>0</v>
      </c>
      <c r="H92" s="19">
        <f>F92*(1+G92)</f>
        <v>24</v>
      </c>
      <c r="I92" s="20" t="s">
        <v>17</v>
      </c>
      <c r="J92" s="118">
        <v>165</v>
      </c>
      <c r="K92" s="74">
        <f>+H92*J92</f>
        <v>3960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4"/>
      <c r="AF92" s="14"/>
    </row>
    <row r="93" spans="1:32" ht="15.75" x14ac:dyDescent="0.25">
      <c r="A93" s="10"/>
      <c r="B93" s="80">
        <f>IF(I93&lt;&gt;"",1+MAX($B$7:B92),"")</f>
        <v>69</v>
      </c>
      <c r="C93" s="64"/>
      <c r="D93" s="63"/>
      <c r="E93" s="61" t="s">
        <v>45</v>
      </c>
      <c r="F93" s="59">
        <v>34</v>
      </c>
      <c r="G93" s="18">
        <v>0</v>
      </c>
      <c r="H93" s="19">
        <f t="shared" ref="H93:H95" si="20">F93*(1+G93)</f>
        <v>34</v>
      </c>
      <c r="I93" s="20" t="s">
        <v>17</v>
      </c>
      <c r="J93" s="118">
        <v>49.25</v>
      </c>
      <c r="K93" s="74">
        <f>+H93*J93</f>
        <v>1674.5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4"/>
      <c r="AF93" s="14"/>
    </row>
    <row r="94" spans="1:32" ht="15.75" x14ac:dyDescent="0.25">
      <c r="A94" s="10"/>
      <c r="B94" s="80">
        <f>IF(I94&lt;&gt;"",1+MAX($B$7:B93),"")</f>
        <v>70</v>
      </c>
      <c r="C94" s="101"/>
      <c r="D94" s="63"/>
      <c r="E94" s="61" t="s">
        <v>46</v>
      </c>
      <c r="F94" s="59">
        <v>117</v>
      </c>
      <c r="G94" s="18">
        <v>0</v>
      </c>
      <c r="H94" s="19">
        <f t="shared" si="20"/>
        <v>117</v>
      </c>
      <c r="I94" s="20" t="s">
        <v>17</v>
      </c>
      <c r="J94" s="118">
        <v>125</v>
      </c>
      <c r="K94" s="74">
        <f t="shared" ref="K94:K95" si="21">+H94*J94</f>
        <v>14625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4"/>
      <c r="AF94" s="14"/>
    </row>
    <row r="95" spans="1:32" ht="14.25" customHeight="1" x14ac:dyDescent="0.25">
      <c r="A95" s="10"/>
      <c r="B95" s="80">
        <f>IF(I95&lt;&gt;"",1+MAX($B$7:B94),"")</f>
        <v>71</v>
      </c>
      <c r="C95" s="101"/>
      <c r="D95" s="63"/>
      <c r="E95" s="61" t="s">
        <v>47</v>
      </c>
      <c r="F95" s="59">
        <v>32</v>
      </c>
      <c r="G95" s="18">
        <v>0</v>
      </c>
      <c r="H95" s="19">
        <f t="shared" si="20"/>
        <v>32</v>
      </c>
      <c r="I95" s="20" t="s">
        <v>17</v>
      </c>
      <c r="J95" s="118">
        <v>317.74</v>
      </c>
      <c r="K95" s="74">
        <f t="shared" si="21"/>
        <v>10167.68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4"/>
      <c r="AF95" s="14"/>
    </row>
    <row r="96" spans="1:32" ht="15.75" customHeight="1" x14ac:dyDescent="0.25">
      <c r="A96" s="10">
        <v>286</v>
      </c>
      <c r="B96" s="81" t="str">
        <f>IF(I96&lt;&gt;"",1+MAX($B$7:B95),"")</f>
        <v/>
      </c>
      <c r="C96" s="39"/>
      <c r="D96" s="25"/>
      <c r="E96" s="26" t="s">
        <v>26</v>
      </c>
      <c r="F96" s="27"/>
      <c r="G96" s="27"/>
      <c r="H96" s="27"/>
      <c r="I96" s="27"/>
      <c r="J96" s="82"/>
      <c r="K96" s="83">
        <f>SUM(K14:K95)</f>
        <v>633952.55187500012</v>
      </c>
      <c r="L96" s="1"/>
      <c r="M96" s="1"/>
      <c r="N96" s="1"/>
      <c r="O96" s="1"/>
      <c r="P96" s="28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6"/>
      <c r="AF96" s="6"/>
    </row>
    <row r="97" spans="1:32" ht="15.75" customHeight="1" x14ac:dyDescent="0.25">
      <c r="A97" s="10">
        <v>287</v>
      </c>
      <c r="B97" s="81" t="str">
        <f t="shared" ref="B97:B99" si="22">IF(I97&lt;&gt;"",1+MAX($B$7:B96),"")</f>
        <v/>
      </c>
      <c r="C97" s="39"/>
      <c r="D97" s="25"/>
      <c r="E97" s="26" t="s">
        <v>91</v>
      </c>
      <c r="F97" s="27"/>
      <c r="G97" s="27"/>
      <c r="H97" s="27"/>
      <c r="I97" s="27"/>
      <c r="J97" s="82"/>
      <c r="K97" s="83">
        <f>133980*6</f>
        <v>803880</v>
      </c>
      <c r="L97" s="1"/>
      <c r="M97" s="1"/>
      <c r="N97" s="1"/>
      <c r="O97" s="1"/>
      <c r="P97" s="28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6"/>
      <c r="AF97" s="6"/>
    </row>
    <row r="98" spans="1:32" ht="15.75" customHeight="1" x14ac:dyDescent="0.25">
      <c r="A98" s="10">
        <v>286</v>
      </c>
      <c r="B98" s="81" t="str">
        <f>IF(I98&lt;&gt;"",1+MAX($B$7:B97),"")</f>
        <v/>
      </c>
      <c r="C98" s="39"/>
      <c r="D98" s="25"/>
      <c r="E98" s="26" t="s">
        <v>90</v>
      </c>
      <c r="F98" s="27"/>
      <c r="G98" s="27"/>
      <c r="H98" s="27"/>
      <c r="I98" s="27"/>
      <c r="J98" s="82"/>
      <c r="K98" s="83">
        <f>K96+K97</f>
        <v>1437832.5518750001</v>
      </c>
      <c r="L98" s="1"/>
      <c r="M98" s="1"/>
      <c r="N98" s="1"/>
      <c r="O98" s="1"/>
      <c r="P98" s="28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6"/>
      <c r="AF98" s="6"/>
    </row>
    <row r="99" spans="1:32" ht="14.25" customHeight="1" x14ac:dyDescent="0.25">
      <c r="A99" s="10">
        <v>288</v>
      </c>
      <c r="B99" s="84" t="str">
        <f t="shared" si="22"/>
        <v/>
      </c>
      <c r="C99" s="85"/>
      <c r="D99" s="86"/>
      <c r="E99" s="86" t="s">
        <v>25</v>
      </c>
      <c r="F99" s="87"/>
      <c r="G99" s="88"/>
      <c r="H99" s="89"/>
      <c r="I99" s="88"/>
      <c r="J99" s="51"/>
      <c r="K99" s="90">
        <f>K98*25%</f>
        <v>359458.13796875003</v>
      </c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29"/>
      <c r="AF99" s="29"/>
    </row>
    <row r="100" spans="1:32" ht="15.75" customHeight="1" thickBot="1" x14ac:dyDescent="0.3">
      <c r="A100" s="31">
        <v>289</v>
      </c>
      <c r="B100" s="91"/>
      <c r="C100" s="92"/>
      <c r="D100" s="93"/>
      <c r="E100" s="94" t="s">
        <v>18</v>
      </c>
      <c r="F100" s="95"/>
      <c r="G100" s="95"/>
      <c r="H100" s="95"/>
      <c r="I100" s="95"/>
      <c r="J100" s="96"/>
      <c r="K100" s="97">
        <f>SUM(K98:K99)</f>
        <v>1797290.6898437501</v>
      </c>
      <c r="L100" s="1"/>
      <c r="M100" s="3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6"/>
      <c r="AF100" s="6"/>
    </row>
    <row r="101" spans="1:32" ht="14.25" customHeight="1" x14ac:dyDescent="0.25">
      <c r="A101" s="31"/>
      <c r="B101" s="2"/>
      <c r="C101" s="35"/>
      <c r="D101" s="2"/>
      <c r="E101" s="3"/>
      <c r="F101" s="2"/>
      <c r="G101" s="2"/>
      <c r="H101" s="2"/>
      <c r="I101" s="2"/>
      <c r="J101" s="43"/>
      <c r="K101" s="4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4.25" customHeight="1" x14ac:dyDescent="0.25">
      <c r="A102" s="1"/>
      <c r="B102" s="2"/>
      <c r="C102" s="35"/>
      <c r="D102" s="2"/>
      <c r="E102" s="3"/>
      <c r="F102" s="2"/>
      <c r="G102" s="2"/>
      <c r="H102" s="2"/>
      <c r="I102" s="2"/>
      <c r="J102" s="43"/>
      <c r="K102" s="4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4.25" customHeight="1" x14ac:dyDescent="0.25">
      <c r="A103" s="1"/>
      <c r="B103" s="2"/>
      <c r="C103" s="35"/>
      <c r="D103" s="2"/>
      <c r="E103" s="3"/>
      <c r="F103" s="2"/>
      <c r="G103" s="2"/>
      <c r="H103" s="2"/>
      <c r="I103" s="2"/>
      <c r="J103" s="43"/>
      <c r="K103" s="4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4.25" customHeight="1" x14ac:dyDescent="0.25">
      <c r="A104" s="1"/>
      <c r="B104" s="2"/>
      <c r="C104" s="35"/>
      <c r="D104" s="2"/>
      <c r="E104" s="3"/>
      <c r="F104" s="2"/>
      <c r="G104" s="2"/>
      <c r="H104" s="2"/>
      <c r="I104" s="2"/>
      <c r="J104" s="43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4.25" customHeight="1" x14ac:dyDescent="0.25">
      <c r="A105" s="1"/>
      <c r="B105" s="2"/>
      <c r="C105" s="35"/>
      <c r="D105" s="2"/>
      <c r="E105" s="3"/>
      <c r="F105" s="2"/>
      <c r="G105" s="2"/>
      <c r="H105" s="2"/>
      <c r="I105" s="2"/>
      <c r="J105" s="43"/>
      <c r="K105" s="4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4.25" customHeight="1" x14ac:dyDescent="0.25">
      <c r="A106" s="1"/>
      <c r="B106" s="2"/>
      <c r="C106" s="35"/>
      <c r="D106" s="2"/>
      <c r="E106" s="3"/>
      <c r="F106" s="2"/>
      <c r="G106" s="2"/>
      <c r="H106" s="2"/>
      <c r="I106" s="2"/>
      <c r="J106" s="43"/>
      <c r="K106" s="4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4.25" customHeight="1" x14ac:dyDescent="0.25">
      <c r="A107" s="1"/>
      <c r="B107" s="2"/>
      <c r="C107" s="35"/>
      <c r="D107" s="2"/>
      <c r="E107" s="3"/>
      <c r="F107" s="2"/>
      <c r="G107" s="2"/>
      <c r="H107" s="2"/>
      <c r="I107" s="2"/>
      <c r="J107" s="43"/>
      <c r="K107" s="4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4.25" customHeight="1" x14ac:dyDescent="0.25">
      <c r="A108" s="1"/>
      <c r="B108" s="2"/>
      <c r="C108" s="35"/>
      <c r="D108" s="2"/>
      <c r="E108" s="3"/>
      <c r="F108" s="2"/>
      <c r="G108" s="2"/>
      <c r="H108" s="2"/>
      <c r="I108" s="2"/>
      <c r="J108" s="43"/>
      <c r="K108" s="4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4.25" customHeight="1" x14ac:dyDescent="0.25">
      <c r="A109" s="1"/>
      <c r="B109" s="2"/>
      <c r="C109" s="35"/>
      <c r="D109" s="2"/>
      <c r="E109" s="3"/>
      <c r="F109" s="2"/>
      <c r="G109" s="2"/>
      <c r="H109" s="2"/>
      <c r="I109" s="2"/>
      <c r="J109" s="43"/>
      <c r="K109" s="4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4.25" customHeight="1" x14ac:dyDescent="0.25">
      <c r="A110" s="1"/>
      <c r="B110" s="2"/>
      <c r="C110" s="35"/>
      <c r="D110" s="2"/>
      <c r="E110" s="3"/>
      <c r="F110" s="2"/>
      <c r="G110" s="2"/>
      <c r="H110" s="2"/>
      <c r="I110" s="2"/>
      <c r="J110" s="43"/>
      <c r="K110" s="4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4.25" customHeight="1" x14ac:dyDescent="0.25">
      <c r="A111" s="1"/>
      <c r="B111" s="2"/>
      <c r="C111" s="35"/>
      <c r="D111" s="2"/>
      <c r="E111" s="3"/>
      <c r="F111" s="2"/>
      <c r="G111" s="2"/>
      <c r="H111" s="2"/>
      <c r="I111" s="2"/>
      <c r="J111" s="43"/>
      <c r="K111" s="4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4.25" customHeight="1" x14ac:dyDescent="0.25">
      <c r="A112" s="1"/>
      <c r="B112" s="2"/>
      <c r="C112" s="35"/>
      <c r="D112" s="2"/>
      <c r="E112" s="3"/>
      <c r="F112" s="2"/>
      <c r="G112" s="2"/>
      <c r="H112" s="2"/>
      <c r="I112" s="2"/>
      <c r="J112" s="43"/>
      <c r="K112" s="4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4.25" customHeight="1" x14ac:dyDescent="0.25">
      <c r="A113" s="1"/>
      <c r="B113" s="2"/>
      <c r="C113" s="35"/>
      <c r="D113" s="2"/>
      <c r="E113" s="3"/>
      <c r="F113" s="2"/>
      <c r="G113" s="2"/>
      <c r="H113" s="2"/>
      <c r="I113" s="2"/>
      <c r="J113" s="43"/>
      <c r="K113" s="4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4.25" customHeight="1" x14ac:dyDescent="0.25">
      <c r="A114" s="1"/>
      <c r="B114" s="2"/>
      <c r="C114" s="35"/>
      <c r="D114" s="2"/>
      <c r="E114" s="3"/>
      <c r="F114" s="2"/>
      <c r="G114" s="2"/>
      <c r="H114" s="2"/>
      <c r="I114" s="2"/>
      <c r="J114" s="43"/>
      <c r="K114" s="4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4.25" customHeight="1" x14ac:dyDescent="0.25">
      <c r="A115" s="1"/>
      <c r="B115" s="2"/>
      <c r="C115" s="35"/>
      <c r="D115" s="2"/>
      <c r="E115" s="3"/>
      <c r="F115" s="2"/>
      <c r="G115" s="2"/>
      <c r="H115" s="2"/>
      <c r="I115" s="2"/>
      <c r="J115" s="43"/>
      <c r="K115" s="4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4.25" customHeight="1" x14ac:dyDescent="0.25">
      <c r="A116" s="1"/>
      <c r="B116" s="2"/>
      <c r="C116" s="35"/>
      <c r="D116" s="2"/>
      <c r="E116" s="3"/>
      <c r="F116" s="2"/>
      <c r="G116" s="2"/>
      <c r="H116" s="2"/>
      <c r="I116" s="2"/>
      <c r="J116" s="43"/>
      <c r="K116" s="4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4.25" customHeight="1" x14ac:dyDescent="0.25">
      <c r="A117" s="1"/>
      <c r="B117" s="2"/>
      <c r="C117" s="35"/>
      <c r="D117" s="2"/>
      <c r="E117" s="3"/>
      <c r="F117" s="2"/>
      <c r="G117" s="2"/>
      <c r="H117" s="2"/>
      <c r="I117" s="2"/>
      <c r="J117" s="43"/>
      <c r="K117" s="4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4.25" customHeight="1" x14ac:dyDescent="0.25">
      <c r="A118" s="1"/>
      <c r="B118" s="2"/>
      <c r="C118" s="35"/>
      <c r="D118" s="2"/>
      <c r="E118" s="3"/>
      <c r="F118" s="2"/>
      <c r="G118" s="2"/>
      <c r="H118" s="2"/>
      <c r="I118" s="2"/>
      <c r="J118" s="43"/>
      <c r="K118" s="4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4.25" customHeight="1" x14ac:dyDescent="0.25">
      <c r="A119" s="1"/>
      <c r="B119" s="2"/>
      <c r="C119" s="35"/>
      <c r="D119" s="2"/>
      <c r="E119" s="3"/>
      <c r="F119" s="2"/>
      <c r="G119" s="2"/>
      <c r="H119" s="2"/>
      <c r="I119" s="2"/>
      <c r="J119" s="43"/>
      <c r="K119" s="4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4.25" customHeight="1" x14ac:dyDescent="0.25">
      <c r="A120" s="1"/>
      <c r="B120" s="2"/>
      <c r="C120" s="35"/>
      <c r="D120" s="2"/>
      <c r="E120" s="3"/>
      <c r="F120" s="2"/>
      <c r="G120" s="2"/>
      <c r="H120" s="2"/>
      <c r="I120" s="2"/>
      <c r="J120" s="43"/>
      <c r="K120" s="4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4.25" customHeight="1" x14ac:dyDescent="0.25">
      <c r="A121" s="1"/>
      <c r="B121" s="2"/>
      <c r="C121" s="35"/>
      <c r="D121" s="2"/>
      <c r="E121" s="3"/>
      <c r="F121" s="2"/>
      <c r="G121" s="2"/>
      <c r="H121" s="2"/>
      <c r="I121" s="2"/>
      <c r="J121" s="43"/>
      <c r="K121" s="4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4.25" customHeight="1" x14ac:dyDescent="0.25">
      <c r="A122" s="1"/>
      <c r="B122" s="2"/>
      <c r="C122" s="35"/>
      <c r="D122" s="2"/>
      <c r="E122" s="3"/>
      <c r="F122" s="2"/>
      <c r="G122" s="2"/>
      <c r="H122" s="2"/>
      <c r="I122" s="2"/>
      <c r="J122" s="43"/>
      <c r="K122" s="4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4.25" customHeight="1" x14ac:dyDescent="0.25">
      <c r="A123" s="1"/>
      <c r="B123" s="2"/>
      <c r="C123" s="35"/>
      <c r="D123" s="2"/>
      <c r="E123" s="3"/>
      <c r="F123" s="2"/>
      <c r="G123" s="2"/>
      <c r="H123" s="2"/>
      <c r="I123" s="2"/>
      <c r="J123" s="43"/>
      <c r="K123" s="4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4.25" customHeight="1" x14ac:dyDescent="0.25">
      <c r="A124" s="1"/>
      <c r="B124" s="2"/>
      <c r="C124" s="35"/>
      <c r="D124" s="2"/>
      <c r="E124" s="3"/>
      <c r="F124" s="2"/>
      <c r="G124" s="2"/>
      <c r="H124" s="2"/>
      <c r="I124" s="2"/>
      <c r="J124" s="43"/>
      <c r="K124" s="4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4.25" customHeight="1" x14ac:dyDescent="0.25">
      <c r="A125" s="1"/>
      <c r="B125" s="2"/>
      <c r="C125" s="35"/>
      <c r="D125" s="2"/>
      <c r="E125" s="3"/>
      <c r="F125" s="2"/>
      <c r="G125" s="2"/>
      <c r="H125" s="2"/>
      <c r="I125" s="2"/>
      <c r="J125" s="43"/>
      <c r="K125" s="4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4.25" customHeight="1" x14ac:dyDescent="0.25">
      <c r="A126" s="1"/>
      <c r="B126" s="2"/>
      <c r="C126" s="35"/>
      <c r="D126" s="2"/>
      <c r="E126" s="3"/>
      <c r="F126" s="2"/>
      <c r="G126" s="2"/>
      <c r="H126" s="2"/>
      <c r="I126" s="2"/>
      <c r="J126" s="43"/>
      <c r="K126" s="4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4.25" customHeight="1" x14ac:dyDescent="0.25">
      <c r="A127" s="1"/>
      <c r="B127" s="2"/>
      <c r="C127" s="35"/>
      <c r="D127" s="2"/>
      <c r="E127" s="3"/>
      <c r="F127" s="2"/>
      <c r="G127" s="2"/>
      <c r="H127" s="2"/>
      <c r="I127" s="2"/>
      <c r="J127" s="43"/>
      <c r="K127" s="4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4.25" customHeight="1" x14ac:dyDescent="0.25">
      <c r="A128" s="1"/>
      <c r="B128" s="2"/>
      <c r="C128" s="35"/>
      <c r="D128" s="2"/>
      <c r="E128" s="3"/>
      <c r="F128" s="2"/>
      <c r="G128" s="2"/>
      <c r="H128" s="2"/>
      <c r="I128" s="2"/>
      <c r="J128" s="43"/>
      <c r="K128" s="4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4.25" customHeight="1" x14ac:dyDescent="0.25">
      <c r="A129" s="1"/>
      <c r="B129" s="2"/>
      <c r="C129" s="35"/>
      <c r="D129" s="2"/>
      <c r="E129" s="3"/>
      <c r="F129" s="2"/>
      <c r="G129" s="2"/>
      <c r="H129" s="2"/>
      <c r="I129" s="2"/>
      <c r="J129" s="43"/>
      <c r="K129" s="4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4.25" customHeight="1" x14ac:dyDescent="0.25">
      <c r="A130" s="1"/>
      <c r="B130" s="2"/>
      <c r="C130" s="35"/>
      <c r="D130" s="2"/>
      <c r="E130" s="3"/>
      <c r="F130" s="2"/>
      <c r="G130" s="2"/>
      <c r="H130" s="2"/>
      <c r="I130" s="2"/>
      <c r="J130" s="43"/>
      <c r="K130" s="4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4.25" customHeight="1" x14ac:dyDescent="0.25">
      <c r="A131" s="1"/>
      <c r="B131" s="2"/>
      <c r="C131" s="35"/>
      <c r="D131" s="2"/>
      <c r="E131" s="3"/>
      <c r="F131" s="2"/>
      <c r="G131" s="2"/>
      <c r="H131" s="2"/>
      <c r="I131" s="2"/>
      <c r="J131" s="43"/>
      <c r="K131" s="4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4.25" customHeight="1" x14ac:dyDescent="0.25">
      <c r="A132" s="1"/>
      <c r="B132" s="2"/>
      <c r="C132" s="35"/>
      <c r="D132" s="2"/>
      <c r="E132" s="3"/>
      <c r="F132" s="2"/>
      <c r="G132" s="2"/>
      <c r="H132" s="2"/>
      <c r="I132" s="2"/>
      <c r="J132" s="43"/>
      <c r="K132" s="4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4.25" customHeight="1" x14ac:dyDescent="0.25">
      <c r="A133" s="1"/>
      <c r="B133" s="2"/>
      <c r="C133" s="35"/>
      <c r="D133" s="2"/>
      <c r="E133" s="3"/>
      <c r="F133" s="2"/>
      <c r="G133" s="2"/>
      <c r="H133" s="2"/>
      <c r="I133" s="2"/>
      <c r="J133" s="43"/>
      <c r="K133" s="4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4.25" customHeight="1" x14ac:dyDescent="0.25">
      <c r="A134" s="1"/>
      <c r="B134" s="2"/>
      <c r="C134" s="35"/>
      <c r="D134" s="2"/>
      <c r="E134" s="3"/>
      <c r="F134" s="2"/>
      <c r="G134" s="2"/>
      <c r="H134" s="2"/>
      <c r="I134" s="2"/>
      <c r="J134" s="43"/>
      <c r="K134" s="4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4.25" customHeight="1" x14ac:dyDescent="0.25">
      <c r="A135" s="1"/>
      <c r="B135" s="4"/>
      <c r="C135" s="36"/>
      <c r="D135" s="4"/>
      <c r="E135" s="5"/>
      <c r="F135" s="4"/>
      <c r="G135" s="4"/>
      <c r="H135" s="4"/>
      <c r="I135" s="4"/>
      <c r="J135" s="44"/>
      <c r="K135" s="4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6"/>
      <c r="AF135" s="6"/>
    </row>
    <row r="136" spans="1:32" ht="14.25" customHeight="1" x14ac:dyDescent="0.25">
      <c r="A136" s="1"/>
      <c r="B136" s="4"/>
      <c r="C136" s="36"/>
      <c r="D136" s="4"/>
      <c r="E136" s="5"/>
      <c r="F136" s="4"/>
      <c r="G136" s="4"/>
      <c r="H136" s="4"/>
      <c r="I136" s="4"/>
      <c r="J136" s="44"/>
      <c r="K136" s="4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6"/>
      <c r="AF136" s="6"/>
    </row>
    <row r="137" spans="1:32" ht="14.25" customHeight="1" x14ac:dyDescent="0.25">
      <c r="A137" s="1"/>
      <c r="B137" s="4"/>
      <c r="C137" s="36"/>
      <c r="D137" s="4"/>
      <c r="E137" s="5"/>
      <c r="F137" s="4"/>
      <c r="G137" s="4"/>
      <c r="H137" s="4"/>
      <c r="I137" s="4"/>
      <c r="J137" s="44"/>
      <c r="K137" s="4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6"/>
      <c r="AF137" s="6"/>
    </row>
    <row r="138" spans="1:32" ht="14.25" customHeight="1" x14ac:dyDescent="0.25">
      <c r="A138" s="1"/>
      <c r="B138" s="4"/>
      <c r="C138" s="36"/>
      <c r="D138" s="4"/>
      <c r="E138" s="5"/>
      <c r="F138" s="4"/>
      <c r="G138" s="4"/>
      <c r="H138" s="4"/>
      <c r="I138" s="4"/>
      <c r="J138" s="44"/>
      <c r="K138" s="4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6"/>
      <c r="AF138" s="6"/>
    </row>
    <row r="139" spans="1:32" ht="14.25" customHeight="1" x14ac:dyDescent="0.25">
      <c r="A139" s="1"/>
      <c r="B139" s="4"/>
      <c r="C139" s="36"/>
      <c r="D139" s="4"/>
      <c r="E139" s="5"/>
      <c r="F139" s="4"/>
      <c r="G139" s="4"/>
      <c r="H139" s="4"/>
      <c r="I139" s="4"/>
      <c r="J139" s="44"/>
      <c r="K139" s="4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4.25" customHeight="1" x14ac:dyDescent="0.25">
      <c r="A140" s="1"/>
      <c r="B140" s="4"/>
      <c r="C140" s="36"/>
      <c r="D140" s="4"/>
      <c r="E140" s="5"/>
      <c r="F140" s="4"/>
      <c r="G140" s="4"/>
      <c r="H140" s="4"/>
      <c r="I140" s="4"/>
      <c r="J140" s="44"/>
      <c r="K140" s="4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4.25" customHeight="1" x14ac:dyDescent="0.25">
      <c r="A141" s="1"/>
      <c r="B141" s="4"/>
      <c r="C141" s="36"/>
      <c r="D141" s="4"/>
      <c r="E141" s="5"/>
      <c r="F141" s="4"/>
      <c r="G141" s="4"/>
      <c r="H141" s="4"/>
      <c r="I141" s="4"/>
      <c r="J141" s="44"/>
      <c r="K141" s="4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4.25" customHeight="1" x14ac:dyDescent="0.25">
      <c r="A142" s="1"/>
      <c r="B142" s="4"/>
      <c r="C142" s="36"/>
      <c r="D142" s="4"/>
      <c r="E142" s="5"/>
      <c r="F142" s="4"/>
      <c r="G142" s="4"/>
      <c r="H142" s="4"/>
      <c r="I142" s="4"/>
      <c r="J142" s="44"/>
      <c r="K142" s="4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4.25" customHeight="1" x14ac:dyDescent="0.25">
      <c r="A143" s="1"/>
      <c r="B143" s="4"/>
      <c r="C143" s="36"/>
      <c r="D143" s="4"/>
      <c r="E143" s="5"/>
      <c r="F143" s="4"/>
      <c r="G143" s="4"/>
      <c r="H143" s="4"/>
      <c r="I143" s="4"/>
      <c r="J143" s="44"/>
      <c r="K143" s="4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4.25" customHeight="1" x14ac:dyDescent="0.25">
      <c r="A144" s="1"/>
      <c r="B144" s="4"/>
      <c r="C144" s="36"/>
      <c r="D144" s="4"/>
      <c r="E144" s="5"/>
      <c r="F144" s="4"/>
      <c r="G144" s="4"/>
      <c r="H144" s="4"/>
      <c r="I144" s="4"/>
      <c r="J144" s="44"/>
      <c r="K144" s="4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4.25" customHeight="1" x14ac:dyDescent="0.25">
      <c r="A145" s="1"/>
      <c r="B145" s="4"/>
      <c r="C145" s="36"/>
      <c r="D145" s="4"/>
      <c r="E145" s="5"/>
      <c r="F145" s="4"/>
      <c r="G145" s="4"/>
      <c r="H145" s="4"/>
      <c r="I145" s="4"/>
      <c r="J145" s="44"/>
      <c r="K145" s="4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4.25" customHeight="1" x14ac:dyDescent="0.25">
      <c r="A146" s="1"/>
      <c r="B146" s="4"/>
      <c r="C146" s="36"/>
      <c r="D146" s="4"/>
      <c r="E146" s="5"/>
      <c r="F146" s="4"/>
      <c r="G146" s="4"/>
      <c r="H146" s="4"/>
      <c r="I146" s="4"/>
      <c r="J146" s="44"/>
      <c r="K146" s="4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4.25" customHeight="1" x14ac:dyDescent="0.25">
      <c r="A147" s="1"/>
      <c r="B147" s="4"/>
      <c r="C147" s="36"/>
      <c r="D147" s="4"/>
      <c r="E147" s="5"/>
      <c r="F147" s="4"/>
      <c r="G147" s="4"/>
      <c r="H147" s="4"/>
      <c r="I147" s="4"/>
      <c r="J147" s="44"/>
      <c r="K147" s="4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4.25" customHeight="1" x14ac:dyDescent="0.25">
      <c r="A148" s="1"/>
      <c r="B148" s="4"/>
      <c r="C148" s="36"/>
      <c r="D148" s="4"/>
      <c r="E148" s="5"/>
      <c r="F148" s="4"/>
      <c r="G148" s="4"/>
      <c r="H148" s="4"/>
      <c r="I148" s="4"/>
      <c r="J148" s="44"/>
      <c r="K148" s="4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4.25" customHeight="1" x14ac:dyDescent="0.25">
      <c r="A149" s="1"/>
      <c r="B149" s="4"/>
      <c r="C149" s="36"/>
      <c r="D149" s="4"/>
      <c r="E149" s="5"/>
      <c r="F149" s="4"/>
      <c r="G149" s="4"/>
      <c r="H149" s="4"/>
      <c r="I149" s="4"/>
      <c r="J149" s="44"/>
      <c r="K149" s="4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4.25" customHeight="1" x14ac:dyDescent="0.25">
      <c r="A150" s="1"/>
      <c r="B150" s="4"/>
      <c r="C150" s="36"/>
      <c r="D150" s="4"/>
      <c r="E150" s="5"/>
      <c r="F150" s="4"/>
      <c r="G150" s="4"/>
      <c r="H150" s="4"/>
      <c r="I150" s="4"/>
      <c r="J150" s="44"/>
      <c r="K150" s="4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4.25" customHeight="1" x14ac:dyDescent="0.25">
      <c r="A151" s="1"/>
      <c r="B151" s="4"/>
      <c r="C151" s="36"/>
      <c r="D151" s="4"/>
      <c r="E151" s="5"/>
      <c r="F151" s="4"/>
      <c r="G151" s="4"/>
      <c r="H151" s="4"/>
      <c r="I151" s="4"/>
      <c r="J151" s="44"/>
      <c r="K151" s="4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4.25" customHeight="1" x14ac:dyDescent="0.25">
      <c r="A152" s="1"/>
      <c r="B152" s="4"/>
      <c r="C152" s="36"/>
      <c r="D152" s="4"/>
      <c r="E152" s="5"/>
      <c r="F152" s="4"/>
      <c r="G152" s="4"/>
      <c r="H152" s="4"/>
      <c r="I152" s="4"/>
      <c r="J152" s="44"/>
      <c r="K152" s="4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4.25" customHeight="1" x14ac:dyDescent="0.25">
      <c r="A153" s="1"/>
      <c r="B153" s="4"/>
      <c r="C153" s="36"/>
      <c r="D153" s="4"/>
      <c r="E153" s="5"/>
      <c r="F153" s="4"/>
      <c r="G153" s="4"/>
      <c r="H153" s="4"/>
      <c r="I153" s="4"/>
      <c r="J153" s="44"/>
      <c r="K153" s="4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4.25" customHeight="1" x14ac:dyDescent="0.25">
      <c r="A154" s="1"/>
      <c r="B154" s="4"/>
      <c r="C154" s="36"/>
      <c r="D154" s="4"/>
      <c r="E154" s="5"/>
      <c r="F154" s="4"/>
      <c r="G154" s="4"/>
      <c r="H154" s="4"/>
      <c r="I154" s="4"/>
      <c r="J154" s="44"/>
      <c r="K154" s="4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4.25" customHeight="1" x14ac:dyDescent="0.25">
      <c r="A155" s="1"/>
      <c r="B155" s="4"/>
      <c r="C155" s="36"/>
      <c r="D155" s="4"/>
      <c r="E155" s="5"/>
      <c r="F155" s="4"/>
      <c r="G155" s="4"/>
      <c r="H155" s="4"/>
      <c r="I155" s="4"/>
      <c r="J155" s="44"/>
      <c r="K155" s="4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4.25" customHeight="1" x14ac:dyDescent="0.25">
      <c r="A156" s="1"/>
      <c r="B156" s="4"/>
      <c r="C156" s="36"/>
      <c r="D156" s="4"/>
      <c r="E156" s="5"/>
      <c r="F156" s="4"/>
      <c r="G156" s="4"/>
      <c r="H156" s="4"/>
      <c r="I156" s="4"/>
      <c r="J156" s="44"/>
      <c r="K156" s="4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4.25" customHeight="1" x14ac:dyDescent="0.25">
      <c r="A157" s="1"/>
      <c r="B157" s="4"/>
      <c r="C157" s="36"/>
      <c r="D157" s="4"/>
      <c r="E157" s="5"/>
      <c r="F157" s="4"/>
      <c r="G157" s="4"/>
      <c r="H157" s="4"/>
      <c r="I157" s="4"/>
      <c r="J157" s="44"/>
      <c r="K157" s="4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4.25" customHeight="1" x14ac:dyDescent="0.25">
      <c r="A158" s="1"/>
      <c r="B158" s="4"/>
      <c r="C158" s="36"/>
      <c r="D158" s="4"/>
      <c r="E158" s="5"/>
      <c r="F158" s="4"/>
      <c r="G158" s="4"/>
      <c r="H158" s="4"/>
      <c r="I158" s="4"/>
      <c r="J158" s="44"/>
      <c r="K158" s="4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4.25" customHeight="1" x14ac:dyDescent="0.25">
      <c r="A159" s="1"/>
      <c r="B159" s="4"/>
      <c r="C159" s="36"/>
      <c r="D159" s="4"/>
      <c r="E159" s="5"/>
      <c r="F159" s="4"/>
      <c r="G159" s="4"/>
      <c r="H159" s="4"/>
      <c r="I159" s="4"/>
      <c r="J159" s="44"/>
      <c r="K159" s="4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4.25" customHeight="1" x14ac:dyDescent="0.25">
      <c r="A160" s="1"/>
      <c r="B160" s="4"/>
      <c r="C160" s="36"/>
      <c r="D160" s="4"/>
      <c r="E160" s="5"/>
      <c r="F160" s="4"/>
      <c r="G160" s="4"/>
      <c r="H160" s="4"/>
      <c r="I160" s="4"/>
      <c r="J160" s="44"/>
      <c r="K160" s="4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4.25" customHeight="1" x14ac:dyDescent="0.25">
      <c r="A161" s="1"/>
      <c r="B161" s="4"/>
      <c r="C161" s="36"/>
      <c r="D161" s="4"/>
      <c r="E161" s="5"/>
      <c r="F161" s="4"/>
      <c r="G161" s="4"/>
      <c r="H161" s="4"/>
      <c r="I161" s="4"/>
      <c r="J161" s="44"/>
      <c r="K161" s="4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4.25" customHeight="1" x14ac:dyDescent="0.25">
      <c r="A162" s="1"/>
      <c r="B162" s="4"/>
      <c r="C162" s="36"/>
      <c r="D162" s="4"/>
      <c r="E162" s="5"/>
      <c r="F162" s="4"/>
      <c r="G162" s="4"/>
      <c r="H162" s="4"/>
      <c r="I162" s="4"/>
      <c r="J162" s="44"/>
      <c r="K162" s="4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4.25" customHeight="1" x14ac:dyDescent="0.25">
      <c r="A163" s="1"/>
      <c r="B163" s="4"/>
      <c r="C163" s="36"/>
      <c r="D163" s="4"/>
      <c r="E163" s="5"/>
      <c r="F163" s="4"/>
      <c r="G163" s="4"/>
      <c r="H163" s="4"/>
      <c r="I163" s="4"/>
      <c r="J163" s="44"/>
      <c r="K163" s="4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4.25" customHeight="1" x14ac:dyDescent="0.25">
      <c r="A164" s="1"/>
      <c r="B164" s="4"/>
      <c r="C164" s="36"/>
      <c r="D164" s="4"/>
      <c r="E164" s="5"/>
      <c r="F164" s="4"/>
      <c r="G164" s="4"/>
      <c r="H164" s="4"/>
      <c r="I164" s="4"/>
      <c r="J164" s="44"/>
      <c r="K164" s="4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4.25" customHeight="1" x14ac:dyDescent="0.25">
      <c r="A165" s="33"/>
      <c r="B165" s="4"/>
      <c r="C165" s="36"/>
      <c r="D165" s="4"/>
      <c r="E165" s="5"/>
      <c r="F165" s="4"/>
      <c r="G165" s="4"/>
      <c r="H165" s="4"/>
      <c r="I165" s="4"/>
      <c r="J165" s="44"/>
      <c r="K165" s="4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4.25" customHeight="1" x14ac:dyDescent="0.25">
      <c r="A166" s="33"/>
      <c r="B166" s="4"/>
      <c r="C166" s="36"/>
      <c r="D166" s="4"/>
      <c r="E166" s="5"/>
      <c r="F166" s="4"/>
      <c r="G166" s="4"/>
      <c r="H166" s="4"/>
      <c r="I166" s="4"/>
      <c r="J166" s="44"/>
      <c r="K166" s="4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4.25" customHeight="1" x14ac:dyDescent="0.25">
      <c r="A167" s="33"/>
      <c r="B167" s="4"/>
      <c r="C167" s="36"/>
      <c r="D167" s="4"/>
      <c r="E167" s="5"/>
      <c r="F167" s="4"/>
      <c r="G167" s="4"/>
      <c r="H167" s="4"/>
      <c r="I167" s="4"/>
      <c r="J167" s="44"/>
      <c r="K167" s="4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4.25" customHeight="1" x14ac:dyDescent="0.25">
      <c r="A168" s="33"/>
      <c r="B168" s="4"/>
      <c r="C168" s="36"/>
      <c r="D168" s="4"/>
      <c r="E168" s="5"/>
      <c r="F168" s="4"/>
      <c r="G168" s="4"/>
      <c r="H168" s="4"/>
      <c r="I168" s="4"/>
      <c r="J168" s="44"/>
      <c r="K168" s="4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4.25" customHeight="1" x14ac:dyDescent="0.25">
      <c r="A169" s="33"/>
      <c r="B169" s="4"/>
      <c r="C169" s="36"/>
      <c r="D169" s="4"/>
      <c r="E169" s="5"/>
      <c r="F169" s="4"/>
      <c r="G169" s="4"/>
      <c r="H169" s="4"/>
      <c r="I169" s="4"/>
      <c r="J169" s="44"/>
      <c r="K169" s="4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4.25" customHeight="1" x14ac:dyDescent="0.25">
      <c r="A170" s="33"/>
      <c r="B170" s="4"/>
      <c r="C170" s="36"/>
      <c r="D170" s="4"/>
      <c r="E170" s="5"/>
      <c r="F170" s="4"/>
      <c r="G170" s="4"/>
      <c r="H170" s="4"/>
      <c r="I170" s="4"/>
      <c r="J170" s="44"/>
      <c r="K170" s="4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4.25" customHeight="1" x14ac:dyDescent="0.25">
      <c r="A171" s="6"/>
      <c r="B171" s="6"/>
      <c r="C171" s="40"/>
      <c r="D171" s="6"/>
      <c r="E171" s="6"/>
      <c r="F171" s="4"/>
      <c r="G171" s="6"/>
      <c r="H171" s="6"/>
      <c r="I171" s="6"/>
      <c r="J171" s="45"/>
      <c r="K171" s="4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4.25" customHeight="1" x14ac:dyDescent="0.25">
      <c r="A172" s="6"/>
      <c r="B172" s="6"/>
      <c r="C172" s="40"/>
      <c r="D172" s="6"/>
      <c r="E172" s="6"/>
      <c r="F172" s="4"/>
      <c r="G172" s="6"/>
      <c r="H172" s="6"/>
      <c r="I172" s="6"/>
      <c r="J172" s="45"/>
      <c r="K172" s="4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4.25" customHeight="1" x14ac:dyDescent="0.25">
      <c r="A173" s="6"/>
      <c r="B173" s="6"/>
      <c r="C173" s="40"/>
      <c r="D173" s="6"/>
      <c r="E173" s="6"/>
      <c r="F173" s="4"/>
      <c r="G173" s="6"/>
      <c r="H173" s="6"/>
      <c r="I173" s="6"/>
      <c r="J173" s="45"/>
      <c r="K173" s="4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4.25" customHeight="1" x14ac:dyDescent="0.25">
      <c r="A174" s="6"/>
      <c r="B174" s="6"/>
      <c r="C174" s="40"/>
      <c r="D174" s="6"/>
      <c r="E174" s="6"/>
      <c r="F174" s="4"/>
      <c r="G174" s="6"/>
      <c r="H174" s="6"/>
      <c r="I174" s="6"/>
      <c r="J174" s="45"/>
      <c r="K174" s="4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4.25" customHeight="1" x14ac:dyDescent="0.25">
      <c r="A175" s="6"/>
      <c r="B175" s="6"/>
      <c r="C175" s="40"/>
      <c r="D175" s="6"/>
      <c r="E175" s="6"/>
      <c r="F175" s="4"/>
      <c r="G175" s="6"/>
      <c r="H175" s="6"/>
      <c r="I175" s="6"/>
      <c r="J175" s="45"/>
      <c r="K175" s="4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4.25" customHeight="1" x14ac:dyDescent="0.25">
      <c r="A176" s="6"/>
      <c r="B176" s="6"/>
      <c r="C176" s="40"/>
      <c r="D176" s="6"/>
      <c r="E176" s="6"/>
      <c r="F176" s="4"/>
      <c r="G176" s="6"/>
      <c r="H176" s="6"/>
      <c r="I176" s="6"/>
      <c r="J176" s="45"/>
      <c r="K176" s="4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4.25" customHeight="1" x14ac:dyDescent="0.25">
      <c r="A177" s="6"/>
      <c r="B177" s="6"/>
      <c r="C177" s="40"/>
      <c r="D177" s="6"/>
      <c r="E177" s="6"/>
      <c r="F177" s="4"/>
      <c r="G177" s="6"/>
      <c r="H177" s="6"/>
      <c r="I177" s="6"/>
      <c r="J177" s="45"/>
      <c r="K177" s="4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4.25" customHeight="1" x14ac:dyDescent="0.25">
      <c r="A178" s="6"/>
      <c r="B178" s="6"/>
      <c r="C178" s="40"/>
      <c r="D178" s="6"/>
      <c r="E178" s="6"/>
      <c r="F178" s="4"/>
      <c r="G178" s="6"/>
      <c r="H178" s="6"/>
      <c r="I178" s="6"/>
      <c r="J178" s="45"/>
      <c r="K178" s="4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4.25" customHeight="1" x14ac:dyDescent="0.25">
      <c r="A179" s="6"/>
      <c r="B179" s="6"/>
      <c r="C179" s="40"/>
      <c r="D179" s="6"/>
      <c r="E179" s="6"/>
      <c r="F179" s="4"/>
      <c r="G179" s="6"/>
      <c r="H179" s="6"/>
      <c r="I179" s="6"/>
      <c r="J179" s="45"/>
      <c r="K179" s="4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4.25" customHeight="1" x14ac:dyDescent="0.25">
      <c r="A180" s="6"/>
      <c r="B180" s="6"/>
      <c r="C180" s="40"/>
      <c r="D180" s="6"/>
      <c r="E180" s="6"/>
      <c r="F180" s="4"/>
      <c r="G180" s="6"/>
      <c r="H180" s="6"/>
      <c r="I180" s="6"/>
      <c r="J180" s="45"/>
      <c r="K180" s="4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4.25" customHeight="1" x14ac:dyDescent="0.25">
      <c r="A181" s="6"/>
      <c r="B181" s="6"/>
      <c r="C181" s="40"/>
      <c r="D181" s="6"/>
      <c r="E181" s="6"/>
      <c r="F181" s="4"/>
      <c r="G181" s="6"/>
      <c r="H181" s="6"/>
      <c r="I181" s="6"/>
      <c r="J181" s="45"/>
      <c r="K181" s="4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4.25" customHeight="1" x14ac:dyDescent="0.25">
      <c r="A182" s="6"/>
      <c r="B182" s="6"/>
      <c r="C182" s="40"/>
      <c r="D182" s="6"/>
      <c r="E182" s="6"/>
      <c r="F182" s="4"/>
      <c r="G182" s="6"/>
      <c r="H182" s="6"/>
      <c r="I182" s="6"/>
      <c r="J182" s="45"/>
      <c r="K182" s="4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4.25" customHeight="1" x14ac:dyDescent="0.25">
      <c r="A183" s="6"/>
      <c r="B183" s="6"/>
      <c r="C183" s="40"/>
      <c r="D183" s="6"/>
      <c r="E183" s="6"/>
      <c r="F183" s="4"/>
      <c r="G183" s="6"/>
      <c r="H183" s="6"/>
      <c r="I183" s="6"/>
      <c r="J183" s="45"/>
      <c r="K183" s="4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4.25" customHeight="1" x14ac:dyDescent="0.25">
      <c r="A184" s="6"/>
      <c r="B184" s="6"/>
      <c r="C184" s="40"/>
      <c r="D184" s="6"/>
      <c r="E184" s="6"/>
      <c r="F184" s="4"/>
      <c r="G184" s="6"/>
      <c r="H184" s="6"/>
      <c r="I184" s="6"/>
      <c r="J184" s="45"/>
      <c r="K184" s="4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4.25" customHeight="1" x14ac:dyDescent="0.25">
      <c r="A185" s="6"/>
      <c r="B185" s="6"/>
      <c r="C185" s="40"/>
      <c r="D185" s="6"/>
      <c r="E185" s="6"/>
      <c r="F185" s="4"/>
      <c r="G185" s="6"/>
      <c r="H185" s="6"/>
      <c r="I185" s="6"/>
      <c r="J185" s="45"/>
      <c r="K185" s="4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4.25" customHeight="1" x14ac:dyDescent="0.25">
      <c r="A186" s="6"/>
      <c r="B186" s="6"/>
      <c r="C186" s="40"/>
      <c r="D186" s="6"/>
      <c r="E186" s="6"/>
      <c r="F186" s="4"/>
      <c r="G186" s="6"/>
      <c r="H186" s="6"/>
      <c r="I186" s="6"/>
      <c r="J186" s="45"/>
      <c r="K186" s="4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4.25" customHeight="1" x14ac:dyDescent="0.25">
      <c r="A187" s="6"/>
      <c r="B187" s="6"/>
      <c r="C187" s="40"/>
      <c r="D187" s="6"/>
      <c r="E187" s="6"/>
      <c r="F187" s="4"/>
      <c r="G187" s="6"/>
      <c r="H187" s="6"/>
      <c r="I187" s="6"/>
      <c r="J187" s="45"/>
      <c r="K187" s="4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4.25" customHeight="1" x14ac:dyDescent="0.25">
      <c r="A188" s="6"/>
      <c r="B188" s="6"/>
      <c r="C188" s="40"/>
      <c r="D188" s="6"/>
      <c r="E188" s="6"/>
      <c r="F188" s="4"/>
      <c r="G188" s="6"/>
      <c r="H188" s="6"/>
      <c r="I188" s="6"/>
      <c r="J188" s="45"/>
      <c r="K188" s="4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4.25" customHeight="1" x14ac:dyDescent="0.25">
      <c r="A189" s="6"/>
      <c r="B189" s="6"/>
      <c r="C189" s="40"/>
      <c r="D189" s="6"/>
      <c r="E189" s="6"/>
      <c r="F189" s="4"/>
      <c r="G189" s="6"/>
      <c r="H189" s="6"/>
      <c r="I189" s="6"/>
      <c r="J189" s="45"/>
      <c r="K189" s="4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4.25" customHeight="1" x14ac:dyDescent="0.25">
      <c r="A190" s="6"/>
      <c r="B190" s="6"/>
      <c r="C190" s="40"/>
      <c r="D190" s="6"/>
      <c r="E190" s="6"/>
      <c r="F190" s="4"/>
      <c r="G190" s="6"/>
      <c r="H190" s="6"/>
      <c r="I190" s="6"/>
      <c r="J190" s="45"/>
      <c r="K190" s="4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4.25" customHeight="1" x14ac:dyDescent="0.25">
      <c r="A191" s="6"/>
      <c r="B191" s="6"/>
      <c r="C191" s="40"/>
      <c r="D191" s="6"/>
      <c r="E191" s="6"/>
      <c r="F191" s="4"/>
      <c r="G191" s="6"/>
      <c r="H191" s="6"/>
      <c r="I191" s="6"/>
      <c r="J191" s="45"/>
      <c r="K191" s="4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4.25" customHeight="1" x14ac:dyDescent="0.25">
      <c r="A192" s="6"/>
      <c r="B192" s="6"/>
      <c r="C192" s="40"/>
      <c r="D192" s="6"/>
      <c r="E192" s="6"/>
      <c r="F192" s="4"/>
      <c r="G192" s="6"/>
      <c r="H192" s="6"/>
      <c r="I192" s="6"/>
      <c r="J192" s="45"/>
      <c r="K192" s="4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4.25" customHeight="1" x14ac:dyDescent="0.25">
      <c r="A193" s="6"/>
      <c r="B193" s="6"/>
      <c r="C193" s="40"/>
      <c r="D193" s="6"/>
      <c r="E193" s="6"/>
      <c r="F193" s="4"/>
      <c r="G193" s="6"/>
      <c r="H193" s="6"/>
      <c r="I193" s="6"/>
      <c r="J193" s="45"/>
      <c r="K193" s="4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4.25" customHeight="1" x14ac:dyDescent="0.25">
      <c r="A194" s="6"/>
      <c r="B194" s="6"/>
      <c r="C194" s="40"/>
      <c r="D194" s="6"/>
      <c r="E194" s="6"/>
      <c r="F194" s="4"/>
      <c r="G194" s="6"/>
      <c r="H194" s="6"/>
      <c r="I194" s="6"/>
      <c r="J194" s="45"/>
      <c r="K194" s="4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4.25" customHeight="1" x14ac:dyDescent="0.25">
      <c r="A195" s="6"/>
      <c r="B195" s="6"/>
      <c r="C195" s="40"/>
      <c r="D195" s="6"/>
      <c r="E195" s="6"/>
      <c r="F195" s="4"/>
      <c r="G195" s="6"/>
      <c r="H195" s="6"/>
      <c r="I195" s="6"/>
      <c r="J195" s="45"/>
      <c r="K195" s="4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4.25" customHeight="1" x14ac:dyDescent="0.25">
      <c r="A196" s="6"/>
      <c r="B196" s="6"/>
      <c r="C196" s="40"/>
      <c r="D196" s="6"/>
      <c r="E196" s="6"/>
      <c r="F196" s="4"/>
      <c r="G196" s="6"/>
      <c r="H196" s="6"/>
      <c r="I196" s="6"/>
      <c r="J196" s="45"/>
      <c r="K196" s="4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4.25" customHeight="1" x14ac:dyDescent="0.25">
      <c r="A197" s="6"/>
      <c r="B197" s="6"/>
      <c r="C197" s="40"/>
      <c r="D197" s="6"/>
      <c r="E197" s="6"/>
      <c r="F197" s="4"/>
      <c r="G197" s="6"/>
      <c r="H197" s="6"/>
      <c r="I197" s="6"/>
      <c r="J197" s="45"/>
      <c r="K197" s="4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4.25" customHeight="1" x14ac:dyDescent="0.25">
      <c r="A198" s="6"/>
      <c r="B198" s="6"/>
      <c r="C198" s="40"/>
      <c r="D198" s="6"/>
      <c r="E198" s="6"/>
      <c r="F198" s="4"/>
      <c r="G198" s="6"/>
      <c r="H198" s="6"/>
      <c r="I198" s="6"/>
      <c r="J198" s="45"/>
      <c r="K198" s="4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4.25" customHeight="1" x14ac:dyDescent="0.25">
      <c r="A199" s="6"/>
      <c r="B199" s="6"/>
      <c r="C199" s="40"/>
      <c r="D199" s="6"/>
      <c r="E199" s="6"/>
      <c r="F199" s="4"/>
      <c r="G199" s="6"/>
      <c r="H199" s="6"/>
      <c r="I199" s="6"/>
      <c r="J199" s="45"/>
      <c r="K199" s="4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4.25" customHeight="1" x14ac:dyDescent="0.25">
      <c r="A200" s="6"/>
      <c r="B200" s="6"/>
      <c r="C200" s="40"/>
      <c r="D200" s="6"/>
      <c r="E200" s="6"/>
      <c r="F200" s="4"/>
      <c r="G200" s="6"/>
      <c r="H200" s="6"/>
      <c r="I200" s="6"/>
      <c r="J200" s="45"/>
      <c r="K200" s="4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4.25" customHeight="1" x14ac:dyDescent="0.25">
      <c r="A201" s="6"/>
      <c r="B201" s="6"/>
      <c r="C201" s="40"/>
      <c r="D201" s="6"/>
      <c r="E201" s="6"/>
      <c r="F201" s="4"/>
      <c r="G201" s="6"/>
      <c r="H201" s="6"/>
      <c r="I201" s="6"/>
      <c r="J201" s="45"/>
      <c r="K201" s="4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4.25" customHeight="1" x14ac:dyDescent="0.25">
      <c r="A202" s="6"/>
      <c r="B202" s="6"/>
      <c r="C202" s="40"/>
      <c r="D202" s="6"/>
      <c r="E202" s="6"/>
      <c r="F202" s="4"/>
      <c r="G202" s="6"/>
      <c r="H202" s="6"/>
      <c r="I202" s="6"/>
      <c r="J202" s="45"/>
      <c r="K202" s="4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4.25" customHeight="1" x14ac:dyDescent="0.25">
      <c r="A203" s="6"/>
      <c r="B203" s="6"/>
      <c r="C203" s="40"/>
      <c r="D203" s="6"/>
      <c r="E203" s="6"/>
      <c r="F203" s="4"/>
      <c r="G203" s="6"/>
      <c r="H203" s="6"/>
      <c r="I203" s="6"/>
      <c r="J203" s="45"/>
      <c r="K203" s="4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4.25" customHeight="1" x14ac:dyDescent="0.25">
      <c r="A204" s="6"/>
      <c r="B204" s="6"/>
      <c r="C204" s="40"/>
      <c r="D204" s="6"/>
      <c r="E204" s="6"/>
      <c r="F204" s="4"/>
      <c r="G204" s="6"/>
      <c r="H204" s="6"/>
      <c r="I204" s="6"/>
      <c r="J204" s="45"/>
      <c r="K204" s="4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4.25" customHeight="1" x14ac:dyDescent="0.25">
      <c r="A205" s="6"/>
      <c r="B205" s="6"/>
      <c r="C205" s="40"/>
      <c r="D205" s="6"/>
      <c r="E205" s="6"/>
      <c r="F205" s="4"/>
      <c r="G205" s="6"/>
      <c r="H205" s="6"/>
      <c r="I205" s="6"/>
      <c r="J205" s="45"/>
      <c r="K205" s="4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4.25" customHeight="1" x14ac:dyDescent="0.25">
      <c r="A206" s="6"/>
      <c r="B206" s="6"/>
      <c r="C206" s="40"/>
      <c r="D206" s="6"/>
      <c r="E206" s="6"/>
      <c r="F206" s="4"/>
      <c r="G206" s="6"/>
      <c r="H206" s="6"/>
      <c r="I206" s="6"/>
      <c r="J206" s="45"/>
      <c r="K206" s="4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4.25" customHeight="1" x14ac:dyDescent="0.25">
      <c r="A207" s="6"/>
      <c r="B207" s="6"/>
      <c r="C207" s="40"/>
      <c r="D207" s="6"/>
      <c r="E207" s="6"/>
      <c r="F207" s="4"/>
      <c r="G207" s="6"/>
      <c r="H207" s="6"/>
      <c r="I207" s="6"/>
      <c r="J207" s="45"/>
      <c r="K207" s="4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4.25" customHeight="1" x14ac:dyDescent="0.25">
      <c r="A208" s="6"/>
      <c r="B208" s="6"/>
      <c r="C208" s="40"/>
      <c r="D208" s="6"/>
      <c r="E208" s="6"/>
      <c r="F208" s="4"/>
      <c r="G208" s="6"/>
      <c r="H208" s="6"/>
      <c r="I208" s="6"/>
      <c r="J208" s="45"/>
      <c r="K208" s="4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4.25" customHeight="1" x14ac:dyDescent="0.25">
      <c r="A209" s="6"/>
      <c r="B209" s="6"/>
      <c r="C209" s="40"/>
      <c r="D209" s="6"/>
      <c r="E209" s="6"/>
      <c r="F209" s="4"/>
      <c r="G209" s="6"/>
      <c r="H209" s="6"/>
      <c r="I209" s="6"/>
      <c r="J209" s="45"/>
      <c r="K209" s="4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4.25" customHeight="1" x14ac:dyDescent="0.25">
      <c r="A210" s="6"/>
      <c r="B210" s="6"/>
      <c r="C210" s="40"/>
      <c r="D210" s="6"/>
      <c r="E210" s="6"/>
      <c r="F210" s="4"/>
      <c r="G210" s="6"/>
      <c r="H210" s="6"/>
      <c r="I210" s="6"/>
      <c r="J210" s="45"/>
      <c r="K210" s="4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4.25" customHeight="1" x14ac:dyDescent="0.25">
      <c r="A211" s="6"/>
      <c r="B211" s="6"/>
      <c r="C211" s="40"/>
      <c r="D211" s="6"/>
      <c r="E211" s="6"/>
      <c r="F211" s="4"/>
      <c r="G211" s="6"/>
      <c r="H211" s="6"/>
      <c r="I211" s="6"/>
      <c r="J211" s="45"/>
      <c r="K211" s="4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4.25" customHeight="1" x14ac:dyDescent="0.25">
      <c r="A212" s="6"/>
      <c r="B212" s="6"/>
      <c r="C212" s="40"/>
      <c r="D212" s="6"/>
      <c r="E212" s="6"/>
      <c r="F212" s="4"/>
      <c r="G212" s="6"/>
      <c r="H212" s="6"/>
      <c r="I212" s="6"/>
      <c r="J212" s="45"/>
      <c r="K212" s="4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4.25" customHeight="1" x14ac:dyDescent="0.25">
      <c r="A213" s="6"/>
      <c r="B213" s="6"/>
      <c r="C213" s="40"/>
      <c r="D213" s="6"/>
      <c r="E213" s="6"/>
      <c r="F213" s="4"/>
      <c r="G213" s="6"/>
      <c r="H213" s="6"/>
      <c r="I213" s="6"/>
      <c r="J213" s="45"/>
      <c r="K213" s="4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4.25" customHeight="1" x14ac:dyDescent="0.25">
      <c r="A214" s="6"/>
      <c r="B214" s="6"/>
      <c r="C214" s="40"/>
      <c r="D214" s="6"/>
      <c r="E214" s="6"/>
      <c r="F214" s="4"/>
      <c r="G214" s="6"/>
      <c r="H214" s="6"/>
      <c r="I214" s="6"/>
      <c r="J214" s="45"/>
      <c r="K214" s="4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4.25" customHeight="1" x14ac:dyDescent="0.25">
      <c r="A215" s="6"/>
      <c r="B215" s="6"/>
      <c r="C215" s="40"/>
      <c r="D215" s="6"/>
      <c r="E215" s="6"/>
      <c r="F215" s="4"/>
      <c r="G215" s="6"/>
      <c r="H215" s="6"/>
      <c r="I215" s="6"/>
      <c r="J215" s="45"/>
      <c r="K215" s="4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4.25" customHeight="1" x14ac:dyDescent="0.25">
      <c r="A216" s="6"/>
      <c r="B216" s="6"/>
      <c r="C216" s="40"/>
      <c r="D216" s="6"/>
      <c r="E216" s="6"/>
      <c r="F216" s="4"/>
      <c r="G216" s="6"/>
      <c r="H216" s="6"/>
      <c r="I216" s="6"/>
      <c r="J216" s="45"/>
      <c r="K216" s="4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4.25" customHeight="1" x14ac:dyDescent="0.25">
      <c r="A217" s="6"/>
      <c r="B217" s="6"/>
      <c r="C217" s="40"/>
      <c r="D217" s="6"/>
      <c r="E217" s="6"/>
      <c r="F217" s="4"/>
      <c r="G217" s="6"/>
      <c r="H217" s="6"/>
      <c r="I217" s="6"/>
      <c r="J217" s="45"/>
      <c r="K217" s="4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4.25" customHeight="1" x14ac:dyDescent="0.25">
      <c r="A218" s="6"/>
      <c r="B218" s="6"/>
      <c r="C218" s="40"/>
      <c r="D218" s="6"/>
      <c r="E218" s="6"/>
      <c r="F218" s="4"/>
      <c r="G218" s="6"/>
      <c r="H218" s="6"/>
      <c r="I218" s="6"/>
      <c r="J218" s="45"/>
      <c r="K218" s="4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4.25" customHeight="1" x14ac:dyDescent="0.25">
      <c r="A219" s="6"/>
      <c r="B219" s="6"/>
      <c r="C219" s="40"/>
      <c r="D219" s="6"/>
      <c r="E219" s="6"/>
      <c r="F219" s="4"/>
      <c r="G219" s="6"/>
      <c r="H219" s="6"/>
      <c r="I219" s="6"/>
      <c r="J219" s="45"/>
      <c r="K219" s="4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4.25" customHeight="1" x14ac:dyDescent="0.25">
      <c r="A220" s="6"/>
      <c r="B220" s="6"/>
      <c r="C220" s="40"/>
      <c r="D220" s="6"/>
      <c r="E220" s="6"/>
      <c r="F220" s="4"/>
      <c r="G220" s="6"/>
      <c r="H220" s="6"/>
      <c r="I220" s="6"/>
      <c r="J220" s="45"/>
      <c r="K220" s="4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4.25" customHeight="1" x14ac:dyDescent="0.25">
      <c r="A221" s="6"/>
      <c r="B221" s="6"/>
      <c r="C221" s="40"/>
      <c r="D221" s="6"/>
      <c r="E221" s="6"/>
      <c r="F221" s="4"/>
      <c r="G221" s="6"/>
      <c r="H221" s="6"/>
      <c r="I221" s="6"/>
      <c r="J221" s="45"/>
      <c r="K221" s="4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4.25" customHeight="1" x14ac:dyDescent="0.25">
      <c r="A222" s="6"/>
      <c r="B222" s="6"/>
      <c r="C222" s="40"/>
      <c r="D222" s="6"/>
      <c r="E222" s="6"/>
      <c r="F222" s="4"/>
      <c r="G222" s="6"/>
      <c r="H222" s="6"/>
      <c r="I222" s="6"/>
      <c r="J222" s="45"/>
      <c r="K222" s="4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4.25" customHeight="1" x14ac:dyDescent="0.25">
      <c r="A223" s="6"/>
      <c r="B223" s="6"/>
      <c r="C223" s="40"/>
      <c r="D223" s="6"/>
      <c r="E223" s="6"/>
      <c r="F223" s="4"/>
      <c r="G223" s="6"/>
      <c r="H223" s="6"/>
      <c r="I223" s="6"/>
      <c r="J223" s="45"/>
      <c r="K223" s="4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4.25" customHeight="1" x14ac:dyDescent="0.25">
      <c r="A224" s="6"/>
      <c r="B224" s="6"/>
      <c r="C224" s="40"/>
      <c r="D224" s="6"/>
      <c r="E224" s="6"/>
      <c r="F224" s="4"/>
      <c r="G224" s="6"/>
      <c r="H224" s="6"/>
      <c r="I224" s="6"/>
      <c r="J224" s="45"/>
      <c r="K224" s="4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4.25" customHeight="1" x14ac:dyDescent="0.25">
      <c r="A225" s="6"/>
      <c r="B225" s="6"/>
      <c r="C225" s="40"/>
      <c r="D225" s="6"/>
      <c r="E225" s="6"/>
      <c r="F225" s="4"/>
      <c r="G225" s="6"/>
      <c r="H225" s="6"/>
      <c r="I225" s="6"/>
      <c r="J225" s="45"/>
      <c r="K225" s="4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4.25" customHeight="1" x14ac:dyDescent="0.25">
      <c r="A226" s="6"/>
      <c r="B226" s="6"/>
      <c r="C226" s="40"/>
      <c r="D226" s="6"/>
      <c r="E226" s="6"/>
      <c r="F226" s="4"/>
      <c r="G226" s="6"/>
      <c r="H226" s="6"/>
      <c r="I226" s="6"/>
      <c r="J226" s="45"/>
      <c r="K226" s="4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4.25" customHeight="1" x14ac:dyDescent="0.25">
      <c r="A227" s="6"/>
      <c r="B227" s="6"/>
      <c r="C227" s="40"/>
      <c r="D227" s="6"/>
      <c r="E227" s="6"/>
      <c r="F227" s="4"/>
      <c r="G227" s="6"/>
      <c r="H227" s="6"/>
      <c r="I227" s="6"/>
      <c r="J227" s="45"/>
      <c r="K227" s="4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4.25" customHeight="1" x14ac:dyDescent="0.25">
      <c r="A228" s="6"/>
      <c r="B228" s="6"/>
      <c r="C228" s="40"/>
      <c r="D228" s="6"/>
      <c r="E228" s="6"/>
      <c r="F228" s="4"/>
      <c r="G228" s="6"/>
      <c r="H228" s="6"/>
      <c r="I228" s="6"/>
      <c r="J228" s="45"/>
      <c r="K228" s="4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4.25" customHeight="1" x14ac:dyDescent="0.25">
      <c r="A229" s="6"/>
      <c r="B229" s="6"/>
      <c r="C229" s="40"/>
      <c r="D229" s="6"/>
      <c r="E229" s="6"/>
      <c r="F229" s="4"/>
      <c r="G229" s="6"/>
      <c r="H229" s="6"/>
      <c r="I229" s="6"/>
      <c r="J229" s="45"/>
      <c r="K229" s="4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4.25" customHeight="1" x14ac:dyDescent="0.25">
      <c r="A230" s="6"/>
      <c r="B230" s="6"/>
      <c r="C230" s="40"/>
      <c r="D230" s="6"/>
      <c r="E230" s="6"/>
      <c r="F230" s="4"/>
      <c r="G230" s="6"/>
      <c r="H230" s="6"/>
      <c r="I230" s="6"/>
      <c r="J230" s="45"/>
      <c r="K230" s="4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4.25" customHeight="1" x14ac:dyDescent="0.25">
      <c r="A231" s="6"/>
      <c r="B231" s="6"/>
      <c r="C231" s="40"/>
      <c r="D231" s="6"/>
      <c r="E231" s="6"/>
      <c r="F231" s="4"/>
      <c r="G231" s="6"/>
      <c r="H231" s="6"/>
      <c r="I231" s="6"/>
      <c r="J231" s="45"/>
      <c r="K231" s="4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4.25" customHeight="1" x14ac:dyDescent="0.25">
      <c r="A232" s="6"/>
      <c r="B232" s="6"/>
      <c r="C232" s="40"/>
      <c r="D232" s="6"/>
      <c r="E232" s="6"/>
      <c r="F232" s="4"/>
      <c r="G232" s="6"/>
      <c r="H232" s="6"/>
      <c r="I232" s="6"/>
      <c r="J232" s="45"/>
      <c r="K232" s="4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4.25" customHeight="1" x14ac:dyDescent="0.25">
      <c r="A233" s="6"/>
      <c r="B233" s="6"/>
      <c r="C233" s="40"/>
      <c r="D233" s="6"/>
      <c r="E233" s="6"/>
      <c r="F233" s="4"/>
      <c r="G233" s="6"/>
      <c r="H233" s="6"/>
      <c r="I233" s="6"/>
      <c r="J233" s="45"/>
      <c r="K233" s="4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spans="1:32" ht="14.25" customHeight="1" x14ac:dyDescent="0.25">
      <c r="A234" s="6"/>
      <c r="B234" s="6"/>
      <c r="C234" s="40"/>
      <c r="D234" s="6"/>
      <c r="E234" s="6"/>
      <c r="F234" s="4"/>
      <c r="G234" s="6"/>
      <c r="H234" s="6"/>
      <c r="I234" s="6"/>
      <c r="J234" s="45"/>
      <c r="K234" s="4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spans="1:32" ht="14.25" customHeight="1" x14ac:dyDescent="0.25">
      <c r="A235" s="6"/>
      <c r="B235" s="6"/>
      <c r="C235" s="40"/>
      <c r="D235" s="6"/>
      <c r="E235" s="6"/>
      <c r="F235" s="4"/>
      <c r="G235" s="6"/>
      <c r="H235" s="6"/>
      <c r="I235" s="6"/>
      <c r="J235" s="45"/>
      <c r="K235" s="4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spans="1:32" ht="14.25" customHeight="1" x14ac:dyDescent="0.25">
      <c r="A236" s="6"/>
      <c r="B236" s="6"/>
      <c r="C236" s="40"/>
      <c r="D236" s="6"/>
      <c r="E236" s="6"/>
      <c r="F236" s="4"/>
      <c r="G236" s="6"/>
      <c r="H236" s="6"/>
      <c r="I236" s="6"/>
      <c r="J236" s="45"/>
      <c r="K236" s="4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spans="1:32" ht="14.25" customHeight="1" x14ac:dyDescent="0.25">
      <c r="A237" s="6"/>
      <c r="B237" s="6"/>
      <c r="C237" s="40"/>
      <c r="D237" s="6"/>
      <c r="E237" s="6"/>
      <c r="F237" s="4"/>
      <c r="G237" s="6"/>
      <c r="H237" s="6"/>
      <c r="I237" s="6"/>
      <c r="J237" s="45"/>
      <c r="K237" s="4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spans="1:32" ht="14.25" customHeight="1" x14ac:dyDescent="0.25">
      <c r="A238" s="6"/>
      <c r="B238" s="6"/>
      <c r="C238" s="40"/>
      <c r="D238" s="6"/>
      <c r="E238" s="6"/>
      <c r="F238" s="4"/>
      <c r="G238" s="6"/>
      <c r="H238" s="6"/>
      <c r="I238" s="6"/>
      <c r="J238" s="45"/>
      <c r="K238" s="4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spans="1:32" ht="14.25" customHeight="1" x14ac:dyDescent="0.25">
      <c r="A239" s="6"/>
      <c r="B239" s="6"/>
      <c r="C239" s="40"/>
      <c r="D239" s="6"/>
      <c r="E239" s="6"/>
      <c r="F239" s="4"/>
      <c r="G239" s="6"/>
      <c r="H239" s="6"/>
      <c r="I239" s="6"/>
      <c r="J239" s="45"/>
      <c r="K239" s="4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spans="1:32" ht="14.25" customHeight="1" x14ac:dyDescent="0.25">
      <c r="A240" s="6"/>
      <c r="B240" s="6"/>
      <c r="C240" s="40"/>
      <c r="D240" s="6"/>
      <c r="E240" s="6"/>
      <c r="F240" s="4"/>
      <c r="G240" s="6"/>
      <c r="H240" s="6"/>
      <c r="I240" s="6"/>
      <c r="J240" s="45"/>
      <c r="K240" s="4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spans="1:32" ht="14.25" customHeight="1" x14ac:dyDescent="0.25">
      <c r="A241" s="6"/>
      <c r="B241" s="6"/>
      <c r="C241" s="40"/>
      <c r="D241" s="6"/>
      <c r="E241" s="6"/>
      <c r="F241" s="4"/>
      <c r="G241" s="6"/>
      <c r="H241" s="6"/>
      <c r="I241" s="6"/>
      <c r="J241" s="45"/>
      <c r="K241" s="4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spans="1:32" ht="14.25" customHeight="1" x14ac:dyDescent="0.25">
      <c r="A242" s="6"/>
      <c r="B242" s="6"/>
      <c r="C242" s="40"/>
      <c r="D242" s="6"/>
      <c r="E242" s="6"/>
      <c r="F242" s="4"/>
      <c r="G242" s="6"/>
      <c r="H242" s="6"/>
      <c r="I242" s="6"/>
      <c r="J242" s="45"/>
      <c r="K242" s="4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spans="1:32" ht="14.25" customHeight="1" x14ac:dyDescent="0.25">
      <c r="A243" s="6"/>
      <c r="B243" s="6"/>
      <c r="C243" s="40"/>
      <c r="D243" s="6"/>
      <c r="E243" s="6"/>
      <c r="F243" s="4"/>
      <c r="G243" s="6"/>
      <c r="H243" s="6"/>
      <c r="I243" s="6"/>
      <c r="J243" s="45"/>
      <c r="K243" s="4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spans="1:32" ht="14.25" customHeight="1" x14ac:dyDescent="0.25">
      <c r="A244" s="6"/>
      <c r="B244" s="6"/>
      <c r="C244" s="40"/>
      <c r="D244" s="6"/>
      <c r="E244" s="6"/>
      <c r="F244" s="4"/>
      <c r="G244" s="6"/>
      <c r="H244" s="6"/>
      <c r="I244" s="6"/>
      <c r="J244" s="45"/>
      <c r="K244" s="4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1:32" ht="14.25" customHeight="1" x14ac:dyDescent="0.25">
      <c r="A245" s="6"/>
      <c r="B245" s="6"/>
      <c r="C245" s="40"/>
      <c r="D245" s="6"/>
      <c r="E245" s="6"/>
      <c r="F245" s="4"/>
      <c r="G245" s="6"/>
      <c r="H245" s="6"/>
      <c r="I245" s="6"/>
      <c r="J245" s="45"/>
      <c r="K245" s="4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spans="1:32" ht="14.25" customHeight="1" x14ac:dyDescent="0.25">
      <c r="A246" s="6"/>
      <c r="B246" s="6"/>
      <c r="C246" s="40"/>
      <c r="D246" s="6"/>
      <c r="E246" s="6"/>
      <c r="F246" s="4"/>
      <c r="G246" s="6"/>
      <c r="H246" s="6"/>
      <c r="I246" s="6"/>
      <c r="J246" s="45"/>
      <c r="K246" s="4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spans="1:32" ht="14.25" customHeight="1" x14ac:dyDescent="0.25">
      <c r="A247" s="6"/>
      <c r="B247" s="6"/>
      <c r="C247" s="40"/>
      <c r="D247" s="6"/>
      <c r="E247" s="6"/>
      <c r="F247" s="4"/>
      <c r="G247" s="6"/>
      <c r="H247" s="6"/>
      <c r="I247" s="6"/>
      <c r="J247" s="45"/>
      <c r="K247" s="4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spans="1:32" ht="14.25" customHeight="1" x14ac:dyDescent="0.25">
      <c r="A248" s="6"/>
      <c r="B248" s="6"/>
      <c r="C248" s="40"/>
      <c r="D248" s="6"/>
      <c r="E248" s="6"/>
      <c r="F248" s="4"/>
      <c r="G248" s="6"/>
      <c r="H248" s="6"/>
      <c r="I248" s="6"/>
      <c r="J248" s="45"/>
      <c r="K248" s="4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1:32" ht="14.25" customHeight="1" x14ac:dyDescent="0.25">
      <c r="A249" s="6"/>
      <c r="B249" s="6"/>
      <c r="C249" s="40"/>
      <c r="D249" s="6"/>
      <c r="E249" s="6"/>
      <c r="F249" s="4"/>
      <c r="G249" s="6"/>
      <c r="H249" s="6"/>
      <c r="I249" s="6"/>
      <c r="J249" s="45"/>
      <c r="K249" s="4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spans="1:32" ht="14.25" customHeight="1" x14ac:dyDescent="0.25">
      <c r="A250" s="6"/>
      <c r="B250" s="6"/>
      <c r="C250" s="40"/>
      <c r="D250" s="6"/>
      <c r="E250" s="6"/>
      <c r="F250" s="4"/>
      <c r="G250" s="6"/>
      <c r="H250" s="6"/>
      <c r="I250" s="6"/>
      <c r="J250" s="45"/>
      <c r="K250" s="4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spans="1:32" ht="14.25" customHeight="1" x14ac:dyDescent="0.25">
      <c r="A251" s="6"/>
      <c r="B251" s="6"/>
      <c r="C251" s="40"/>
      <c r="D251" s="6"/>
      <c r="E251" s="6"/>
      <c r="F251" s="4"/>
      <c r="G251" s="6"/>
      <c r="H251" s="6"/>
      <c r="I251" s="6"/>
      <c r="J251" s="45"/>
      <c r="K251" s="4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1:32" ht="14.25" customHeight="1" x14ac:dyDescent="0.25">
      <c r="A252" s="6"/>
      <c r="B252" s="6"/>
      <c r="C252" s="40"/>
      <c r="D252" s="6"/>
      <c r="E252" s="6"/>
      <c r="F252" s="4"/>
      <c r="G252" s="6"/>
      <c r="H252" s="6"/>
      <c r="I252" s="6"/>
      <c r="J252" s="45"/>
      <c r="K252" s="4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1:32" ht="14.25" customHeight="1" x14ac:dyDescent="0.25">
      <c r="A253" s="6"/>
      <c r="B253" s="6"/>
      <c r="C253" s="40"/>
      <c r="D253" s="6"/>
      <c r="E253" s="6"/>
      <c r="F253" s="4"/>
      <c r="G253" s="6"/>
      <c r="H253" s="6"/>
      <c r="I253" s="6"/>
      <c r="J253" s="45"/>
      <c r="K253" s="4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1:32" ht="14.25" customHeight="1" x14ac:dyDescent="0.25">
      <c r="A254" s="6"/>
      <c r="B254" s="6"/>
      <c r="C254" s="40"/>
      <c r="D254" s="6"/>
      <c r="E254" s="6"/>
      <c r="F254" s="4"/>
      <c r="G254" s="6"/>
      <c r="H254" s="6"/>
      <c r="I254" s="6"/>
      <c r="J254" s="45"/>
      <c r="K254" s="4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1:32" ht="14.25" customHeight="1" x14ac:dyDescent="0.25">
      <c r="A255" s="6"/>
      <c r="B255" s="6"/>
      <c r="C255" s="40"/>
      <c r="D255" s="6"/>
      <c r="E255" s="6"/>
      <c r="F255" s="4"/>
      <c r="G255" s="6"/>
      <c r="H255" s="6"/>
      <c r="I255" s="6"/>
      <c r="J255" s="45"/>
      <c r="K255" s="4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1:32" ht="14.25" customHeight="1" x14ac:dyDescent="0.25">
      <c r="A256" s="6"/>
      <c r="B256" s="6"/>
      <c r="C256" s="40"/>
      <c r="D256" s="6"/>
      <c r="E256" s="6"/>
      <c r="F256" s="4"/>
      <c r="G256" s="6"/>
      <c r="H256" s="6"/>
      <c r="I256" s="6"/>
      <c r="J256" s="45"/>
      <c r="K256" s="4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1:32" ht="14.25" customHeight="1" x14ac:dyDescent="0.25">
      <c r="A257" s="6"/>
      <c r="B257" s="6"/>
      <c r="C257" s="40"/>
      <c r="D257" s="6"/>
      <c r="E257" s="6"/>
      <c r="F257" s="4"/>
      <c r="G257" s="6"/>
      <c r="H257" s="6"/>
      <c r="I257" s="6"/>
      <c r="J257" s="45"/>
      <c r="K257" s="4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1:32" ht="14.25" customHeight="1" x14ac:dyDescent="0.25">
      <c r="A258" s="6"/>
      <c r="B258" s="6"/>
      <c r="C258" s="40"/>
      <c r="D258" s="6"/>
      <c r="E258" s="6"/>
      <c r="F258" s="4"/>
      <c r="G258" s="6"/>
      <c r="H258" s="6"/>
      <c r="I258" s="6"/>
      <c r="J258" s="45"/>
      <c r="K258" s="4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1:32" ht="14.25" customHeight="1" x14ac:dyDescent="0.25">
      <c r="A259" s="6"/>
      <c r="B259" s="6"/>
      <c r="C259" s="40"/>
      <c r="D259" s="6"/>
      <c r="E259" s="6"/>
      <c r="F259" s="4"/>
      <c r="G259" s="6"/>
      <c r="H259" s="6"/>
      <c r="I259" s="6"/>
      <c r="J259" s="45"/>
      <c r="K259" s="4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1:32" ht="14.25" customHeight="1" x14ac:dyDescent="0.25">
      <c r="A260" s="6"/>
      <c r="B260" s="6"/>
      <c r="C260" s="40"/>
      <c r="D260" s="6"/>
      <c r="E260" s="6"/>
      <c r="F260" s="4"/>
      <c r="G260" s="6"/>
      <c r="H260" s="6"/>
      <c r="I260" s="6"/>
      <c r="J260" s="45"/>
      <c r="K260" s="4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1:32" ht="14.25" customHeight="1" x14ac:dyDescent="0.25">
      <c r="A261" s="6"/>
      <c r="B261" s="6"/>
      <c r="C261" s="40"/>
      <c r="D261" s="6"/>
      <c r="E261" s="6"/>
      <c r="F261" s="4"/>
      <c r="G261" s="6"/>
      <c r="H261" s="6"/>
      <c r="I261" s="6"/>
      <c r="J261" s="45"/>
      <c r="K261" s="4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1:32" ht="14.25" customHeight="1" x14ac:dyDescent="0.25">
      <c r="A262" s="6"/>
      <c r="B262" s="6"/>
      <c r="C262" s="40"/>
      <c r="D262" s="6"/>
      <c r="E262" s="6"/>
      <c r="F262" s="4"/>
      <c r="G262" s="6"/>
      <c r="H262" s="6"/>
      <c r="I262" s="6"/>
      <c r="J262" s="45"/>
      <c r="K262" s="4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spans="1:32" ht="14.25" customHeight="1" x14ac:dyDescent="0.25">
      <c r="A263" s="6"/>
      <c r="B263" s="6"/>
      <c r="C263" s="40"/>
      <c r="D263" s="6"/>
      <c r="E263" s="6"/>
      <c r="F263" s="4"/>
      <c r="G263" s="6"/>
      <c r="H263" s="6"/>
      <c r="I263" s="6"/>
      <c r="J263" s="45"/>
      <c r="K263" s="4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spans="1:32" ht="14.25" customHeight="1" x14ac:dyDescent="0.25">
      <c r="A264" s="6"/>
      <c r="B264" s="6"/>
      <c r="C264" s="40"/>
      <c r="D264" s="6"/>
      <c r="E264" s="6"/>
      <c r="F264" s="4"/>
      <c r="G264" s="6"/>
      <c r="H264" s="6"/>
      <c r="I264" s="6"/>
      <c r="J264" s="45"/>
      <c r="K264" s="4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1:32" ht="14.25" customHeight="1" x14ac:dyDescent="0.25">
      <c r="A265" s="6"/>
      <c r="B265" s="6"/>
      <c r="C265" s="40"/>
      <c r="D265" s="6"/>
      <c r="E265" s="6"/>
      <c r="F265" s="4"/>
      <c r="G265" s="6"/>
      <c r="H265" s="6"/>
      <c r="I265" s="6"/>
      <c r="J265" s="45"/>
      <c r="K265" s="4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spans="1:32" ht="14.25" customHeight="1" x14ac:dyDescent="0.25">
      <c r="A266" s="6"/>
      <c r="B266" s="6"/>
      <c r="C266" s="40"/>
      <c r="D266" s="6"/>
      <c r="E266" s="6"/>
      <c r="F266" s="4"/>
      <c r="G266" s="6"/>
      <c r="H266" s="6"/>
      <c r="I266" s="6"/>
      <c r="J266" s="45"/>
      <c r="K266" s="45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spans="1:32" ht="14.25" customHeight="1" x14ac:dyDescent="0.25">
      <c r="A267" s="6"/>
      <c r="B267" s="6"/>
      <c r="C267" s="40"/>
      <c r="D267" s="6"/>
      <c r="E267" s="6"/>
      <c r="F267" s="4"/>
      <c r="G267" s="6"/>
      <c r="H267" s="6"/>
      <c r="I267" s="6"/>
      <c r="J267" s="45"/>
      <c r="K267" s="4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spans="1:32" ht="14.25" customHeight="1" x14ac:dyDescent="0.25">
      <c r="A268" s="6"/>
      <c r="B268" s="6"/>
      <c r="C268" s="40"/>
      <c r="D268" s="6"/>
      <c r="E268" s="6"/>
      <c r="F268" s="4"/>
      <c r="G268" s="6"/>
      <c r="H268" s="6"/>
      <c r="I268" s="6"/>
      <c r="J268" s="45"/>
      <c r="K268" s="45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spans="1:32" ht="14.25" customHeight="1" x14ac:dyDescent="0.25">
      <c r="A269" s="6"/>
      <c r="B269" s="6"/>
      <c r="C269" s="40"/>
      <c r="D269" s="6"/>
      <c r="E269" s="6"/>
      <c r="F269" s="4"/>
      <c r="G269" s="6"/>
      <c r="H269" s="6"/>
      <c r="I269" s="6"/>
      <c r="J269" s="45"/>
      <c r="K269" s="4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spans="1:32" ht="14.25" customHeight="1" x14ac:dyDescent="0.25">
      <c r="A270" s="6"/>
      <c r="B270" s="6"/>
      <c r="C270" s="40"/>
      <c r="D270" s="6"/>
      <c r="E270" s="6"/>
      <c r="F270" s="4"/>
      <c r="G270" s="6"/>
      <c r="H270" s="6"/>
      <c r="I270" s="6"/>
      <c r="J270" s="45"/>
      <c r="K270" s="45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spans="1:32" ht="14.25" customHeight="1" x14ac:dyDescent="0.25">
      <c r="A271" s="6"/>
      <c r="B271" s="6"/>
      <c r="C271" s="40"/>
      <c r="D271" s="6"/>
      <c r="E271" s="6"/>
      <c r="F271" s="4"/>
      <c r="G271" s="6"/>
      <c r="H271" s="6"/>
      <c r="I271" s="6"/>
      <c r="J271" s="45"/>
      <c r="K271" s="4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spans="1:32" ht="14.25" customHeight="1" x14ac:dyDescent="0.25">
      <c r="A272" s="6"/>
      <c r="B272" s="6"/>
      <c r="C272" s="40"/>
      <c r="D272" s="6"/>
      <c r="E272" s="6"/>
      <c r="F272" s="4"/>
      <c r="G272" s="6"/>
      <c r="H272" s="6"/>
      <c r="I272" s="6"/>
      <c r="J272" s="45"/>
      <c r="K272" s="4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spans="1:32" ht="14.25" customHeight="1" x14ac:dyDescent="0.25">
      <c r="A273" s="6"/>
      <c r="B273" s="6"/>
      <c r="C273" s="40"/>
      <c r="D273" s="6"/>
      <c r="E273" s="6"/>
      <c r="F273" s="4"/>
      <c r="G273" s="6"/>
      <c r="H273" s="6"/>
      <c r="I273" s="6"/>
      <c r="J273" s="45"/>
      <c r="K273" s="45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spans="1:32" ht="14.25" customHeight="1" x14ac:dyDescent="0.25">
      <c r="A274" s="6"/>
      <c r="B274" s="6"/>
      <c r="C274" s="40"/>
      <c r="D274" s="6"/>
      <c r="E274" s="6"/>
      <c r="F274" s="4"/>
      <c r="G274" s="6"/>
      <c r="H274" s="6"/>
      <c r="I274" s="6"/>
      <c r="J274" s="45"/>
      <c r="K274" s="45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spans="1:32" ht="14.25" customHeight="1" x14ac:dyDescent="0.25">
      <c r="A275" s="6"/>
      <c r="B275" s="6"/>
      <c r="C275" s="40"/>
      <c r="D275" s="6"/>
      <c r="E275" s="6"/>
      <c r="F275" s="4"/>
      <c r="G275" s="6"/>
      <c r="H275" s="6"/>
      <c r="I275" s="6"/>
      <c r="J275" s="45"/>
      <c r="K275" s="45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spans="1:32" ht="14.25" customHeight="1" x14ac:dyDescent="0.25">
      <c r="A276" s="6"/>
      <c r="B276" s="6"/>
      <c r="C276" s="40"/>
      <c r="D276" s="6"/>
      <c r="E276" s="6"/>
      <c r="F276" s="4"/>
      <c r="G276" s="6"/>
      <c r="H276" s="6"/>
      <c r="I276" s="6"/>
      <c r="J276" s="45"/>
      <c r="K276" s="45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spans="1:32" ht="14.25" customHeight="1" x14ac:dyDescent="0.25">
      <c r="A277" s="6"/>
      <c r="B277" s="6"/>
      <c r="C277" s="40"/>
      <c r="D277" s="6"/>
      <c r="E277" s="6"/>
      <c r="F277" s="4"/>
      <c r="G277" s="6"/>
      <c r="H277" s="6"/>
      <c r="I277" s="6"/>
      <c r="J277" s="45"/>
      <c r="K277" s="45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spans="1:32" ht="14.25" customHeight="1" x14ac:dyDescent="0.25">
      <c r="A278" s="6"/>
      <c r="B278" s="6"/>
      <c r="C278" s="40"/>
      <c r="D278" s="6"/>
      <c r="E278" s="6"/>
      <c r="F278" s="4"/>
      <c r="G278" s="6"/>
      <c r="H278" s="6"/>
      <c r="I278" s="6"/>
      <c r="J278" s="45"/>
      <c r="K278" s="45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spans="1:32" ht="14.25" customHeight="1" x14ac:dyDescent="0.25">
      <c r="A279" s="6"/>
      <c r="B279" s="6"/>
      <c r="C279" s="40"/>
      <c r="D279" s="6"/>
      <c r="E279" s="6"/>
      <c r="F279" s="4"/>
      <c r="G279" s="6"/>
      <c r="H279" s="6"/>
      <c r="I279" s="6"/>
      <c r="J279" s="45"/>
      <c r="K279" s="45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spans="1:32" ht="14.25" customHeight="1" x14ac:dyDescent="0.25">
      <c r="A280" s="6"/>
      <c r="B280" s="6"/>
      <c r="C280" s="40"/>
      <c r="D280" s="6"/>
      <c r="E280" s="6"/>
      <c r="F280" s="4"/>
      <c r="G280" s="6"/>
      <c r="H280" s="6"/>
      <c r="I280" s="6"/>
      <c r="J280" s="45"/>
      <c r="K280" s="45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spans="1:32" ht="14.25" customHeight="1" x14ac:dyDescent="0.25">
      <c r="A281" s="6"/>
      <c r="B281" s="6"/>
      <c r="C281" s="40"/>
      <c r="D281" s="6"/>
      <c r="E281" s="6"/>
      <c r="F281" s="4"/>
      <c r="G281" s="6"/>
      <c r="H281" s="6"/>
      <c r="I281" s="6"/>
      <c r="J281" s="45"/>
      <c r="K281" s="45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spans="1:32" ht="14.25" customHeight="1" x14ac:dyDescent="0.25">
      <c r="A282" s="6"/>
      <c r="B282" s="6"/>
      <c r="C282" s="40"/>
      <c r="D282" s="6"/>
      <c r="E282" s="6"/>
      <c r="F282" s="4"/>
      <c r="G282" s="6"/>
      <c r="H282" s="6"/>
      <c r="I282" s="6"/>
      <c r="J282" s="45"/>
      <c r="K282" s="45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spans="1:32" ht="14.25" customHeight="1" x14ac:dyDescent="0.25">
      <c r="A283" s="6"/>
      <c r="B283" s="6"/>
      <c r="C283" s="40"/>
      <c r="D283" s="6"/>
      <c r="E283" s="6"/>
      <c r="F283" s="4"/>
      <c r="G283" s="6"/>
      <c r="H283" s="6"/>
      <c r="I283" s="6"/>
      <c r="J283" s="45"/>
      <c r="K283" s="45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spans="1:32" ht="14.25" customHeight="1" x14ac:dyDescent="0.25">
      <c r="A284" s="6"/>
      <c r="B284" s="6"/>
      <c r="C284" s="40"/>
      <c r="D284" s="6"/>
      <c r="E284" s="6"/>
      <c r="F284" s="4"/>
      <c r="G284" s="6"/>
      <c r="H284" s="6"/>
      <c r="I284" s="6"/>
      <c r="J284" s="45"/>
      <c r="K284" s="4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spans="1:32" ht="14.25" customHeight="1" x14ac:dyDescent="0.25">
      <c r="A285" s="6"/>
      <c r="B285" s="6"/>
      <c r="C285" s="40"/>
      <c r="D285" s="6"/>
      <c r="E285" s="6"/>
      <c r="F285" s="4"/>
      <c r="G285" s="6"/>
      <c r="H285" s="6"/>
      <c r="I285" s="6"/>
      <c r="J285" s="45"/>
      <c r="K285" s="45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spans="1:32" ht="14.25" customHeight="1" x14ac:dyDescent="0.25">
      <c r="A286" s="6"/>
      <c r="B286" s="6"/>
      <c r="C286" s="40"/>
      <c r="D286" s="6"/>
      <c r="E286" s="6"/>
      <c r="F286" s="4"/>
      <c r="G286" s="6"/>
      <c r="H286" s="6"/>
      <c r="I286" s="6"/>
      <c r="J286" s="45"/>
      <c r="K286" s="45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spans="1:32" ht="14.25" customHeight="1" x14ac:dyDescent="0.25">
      <c r="A287" s="6"/>
      <c r="B287" s="6"/>
      <c r="C287" s="40"/>
      <c r="D287" s="6"/>
      <c r="E287" s="6"/>
      <c r="F287" s="4"/>
      <c r="G287" s="6"/>
      <c r="H287" s="6"/>
      <c r="I287" s="6"/>
      <c r="J287" s="45"/>
      <c r="K287" s="45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spans="1:32" ht="14.25" customHeight="1" x14ac:dyDescent="0.25">
      <c r="A288" s="6"/>
      <c r="B288" s="6"/>
      <c r="C288" s="40"/>
      <c r="D288" s="6"/>
      <c r="E288" s="6"/>
      <c r="F288" s="4"/>
      <c r="G288" s="6"/>
      <c r="H288" s="6"/>
      <c r="I288" s="6"/>
      <c r="J288" s="45"/>
      <c r="K288" s="45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spans="1:32" ht="14.25" customHeight="1" x14ac:dyDescent="0.25">
      <c r="A289" s="6"/>
      <c r="B289" s="6"/>
      <c r="C289" s="40"/>
      <c r="D289" s="6"/>
      <c r="E289" s="6"/>
      <c r="F289" s="4"/>
      <c r="G289" s="6"/>
      <c r="H289" s="6"/>
      <c r="I289" s="6"/>
      <c r="J289" s="45"/>
      <c r="K289" s="45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1:32" ht="14.25" customHeight="1" x14ac:dyDescent="0.25">
      <c r="A290" s="6"/>
      <c r="B290" s="6"/>
      <c r="C290" s="40"/>
      <c r="D290" s="6"/>
      <c r="E290" s="6"/>
      <c r="F290" s="4"/>
      <c r="G290" s="6"/>
      <c r="H290" s="6"/>
      <c r="I290" s="6"/>
      <c r="J290" s="45"/>
      <c r="K290" s="45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1:32" ht="14.25" customHeight="1" x14ac:dyDescent="0.25">
      <c r="A291" s="6"/>
      <c r="B291" s="6"/>
      <c r="C291" s="40"/>
      <c r="D291" s="6"/>
      <c r="E291" s="6"/>
      <c r="F291" s="4"/>
      <c r="G291" s="6"/>
      <c r="H291" s="6"/>
      <c r="I291" s="6"/>
      <c r="J291" s="45"/>
      <c r="K291" s="45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1:32" ht="14.25" customHeight="1" x14ac:dyDescent="0.25">
      <c r="A292" s="6"/>
      <c r="B292" s="6"/>
      <c r="C292" s="40"/>
      <c r="D292" s="6"/>
      <c r="E292" s="6"/>
      <c r="F292" s="4"/>
      <c r="G292" s="6"/>
      <c r="H292" s="6"/>
      <c r="I292" s="6"/>
      <c r="J292" s="45"/>
      <c r="K292" s="45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2" ht="14.25" customHeight="1" x14ac:dyDescent="0.25">
      <c r="A293" s="6"/>
      <c r="B293" s="6"/>
      <c r="C293" s="40"/>
      <c r="D293" s="6"/>
      <c r="E293" s="6"/>
      <c r="F293" s="4"/>
      <c r="G293" s="6"/>
      <c r="H293" s="6"/>
      <c r="I293" s="6"/>
      <c r="J293" s="45"/>
      <c r="K293" s="45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2" ht="14.25" customHeight="1" x14ac:dyDescent="0.25">
      <c r="A294" s="6"/>
      <c r="B294" s="6"/>
      <c r="C294" s="40"/>
      <c r="D294" s="6"/>
      <c r="E294" s="6"/>
      <c r="F294" s="4"/>
      <c r="G294" s="6"/>
      <c r="H294" s="6"/>
      <c r="I294" s="6"/>
      <c r="J294" s="45"/>
      <c r="K294" s="45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</sheetData>
  <printOptions horizontalCentered="1"/>
  <pageMargins left="0.2" right="0.25" top="0.25" bottom="0.25" header="0" footer="0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2021-01-22T19:48:46Z</cp:lastPrinted>
  <dcterms:created xsi:type="dcterms:W3CDTF">2013-09-18T14:51:37Z</dcterms:created>
  <dcterms:modified xsi:type="dcterms:W3CDTF">2022-10-27T13:54:00Z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{D4EBCCB3-FFB9-416B-A451-0C74083098BD}</vt:lpwstr>
  </property>
</Properties>
</file>